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codeName="ThisWorkbook" defaultThemeVersion="124226"/>
  <mc:AlternateContent xmlns:mc="http://schemas.openxmlformats.org/markup-compatibility/2006">
    <mc:Choice Requires="x15">
      <x15ac:absPath xmlns:x15ac="http://schemas.microsoft.com/office/spreadsheetml/2010/11/ac" url="C:\Users\user\Downloads\最終確認\"/>
    </mc:Choice>
  </mc:AlternateContent>
  <xr:revisionPtr revIDLastSave="1" documentId="13_ncr:1_{0866E803-5554-480D-9BF7-1D367B470378}" xr6:coauthVersionLast="47" xr6:coauthVersionMax="47" xr10:uidLastSave="{65650345-5D4C-43C0-BA7A-02A25290A4DA}"/>
  <bookViews>
    <workbookView xWindow="-120" yWindow="-120" windowWidth="29040" windowHeight="15720" tabRatio="929" firstSheet="7" activeTab="10" xr2:uid="{00000000-000D-0000-FFFF-FFFF00000000}"/>
  </bookViews>
  <sheets>
    <sheet name="&lt;見本&gt;計画書(公共)" sheetId="5" r:id="rId1"/>
    <sheet name="&lt;見本&gt;行程表及び旅費積算書(公共)" sheetId="1" r:id="rId2"/>
    <sheet name="計画書(公共)" sheetId="6" r:id="rId3"/>
    <sheet name="A(公共)" sheetId="7" r:id="rId4"/>
    <sheet name="B(公共)" sheetId="18" r:id="rId5"/>
    <sheet name="C(公共)" sheetId="19" r:id="rId6"/>
    <sheet name="&lt;見本&gt;報告書(車)" sheetId="10" r:id="rId7"/>
    <sheet name="&lt;見本&gt;行程表及び旅費積算書(車)" sheetId="11" r:id="rId8"/>
    <sheet name="計画書(車)" sheetId="12" r:id="rId9"/>
    <sheet name="A(車)" sheetId="13" r:id="rId10"/>
    <sheet name="B(車) " sheetId="16" r:id="rId11"/>
    <sheet name="C(車) " sheetId="17" r:id="rId12"/>
    <sheet name="(参考)宿泊料等" sheetId="4" r:id="rId13"/>
  </sheets>
  <definedNames>
    <definedName name="_xlnm.Print_Area" localSheetId="0">'&lt;見本&gt;計画書(公共)'!$A$1:$AI$39</definedName>
    <definedName name="_xlnm.Print_Area" localSheetId="1">'&lt;見本&gt;行程表及び旅費積算書(公共)'!$A$1:$AD$16</definedName>
    <definedName name="_xlnm.Print_Area" localSheetId="7">'&lt;見本&gt;行程表及び旅費積算書(車)'!$A$1:$U$27</definedName>
    <definedName name="_xlnm.Print_Area" localSheetId="6">'&lt;見本&gt;報告書(車)'!$A$1:$AI$40</definedName>
    <definedName name="_xlnm.Print_Area" localSheetId="3">'A(公共)'!$A$1:$AD$37</definedName>
    <definedName name="_xlnm.Print_Area" localSheetId="9">'A(車)'!$A$1:$U$50</definedName>
    <definedName name="_xlnm.Print_Area" localSheetId="4">'B(公共)'!$A$1:$AD$37</definedName>
    <definedName name="_xlnm.Print_Area" localSheetId="10">'B(車) '!$A$1:$U$50</definedName>
    <definedName name="_xlnm.Print_Area" localSheetId="5">'C(公共)'!$A$1:$AD$37</definedName>
    <definedName name="_xlnm.Print_Area" localSheetId="11">'C(車) '!$A$1:$U$50</definedName>
    <definedName name="_xlnm.Print_Area" localSheetId="2">'計画書(公共)'!$A$1:$AI$39</definedName>
    <definedName name="_xlnm.Print_Area" localSheetId="8">'計画書(車)'!$A$1:$AI$40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 i="19" l="1"/>
  <c r="Z11" i="18"/>
  <c r="Z11" i="7"/>
  <c r="S11" i="7"/>
  <c r="S12" i="7"/>
  <c r="S13" i="7"/>
  <c r="S14" i="7"/>
  <c r="S15" i="7"/>
  <c r="S16" i="7"/>
  <c r="S17" i="7"/>
  <c r="S18" i="7"/>
  <c r="S19" i="7"/>
  <c r="S20" i="7"/>
  <c r="S21" i="7"/>
  <c r="S22" i="7"/>
  <c r="S23" i="7"/>
  <c r="S24" i="7"/>
  <c r="S25" i="7"/>
  <c r="S26" i="7"/>
  <c r="S27" i="7"/>
  <c r="S28" i="7"/>
  <c r="S29" i="7"/>
  <c r="S30" i="7"/>
  <c r="S31" i="7"/>
  <c r="S32" i="7"/>
  <c r="S33" i="7"/>
  <c r="S10" i="7"/>
  <c r="AD9" i="19"/>
  <c r="R10" i="19"/>
  <c r="R11" i="19"/>
  <c r="R12" i="19"/>
  <c r="R13" i="19"/>
  <c r="R14" i="19"/>
  <c r="R15" i="19"/>
  <c r="R16" i="19"/>
  <c r="R17" i="19"/>
  <c r="R18" i="19"/>
  <c r="R19" i="19"/>
  <c r="R20" i="19"/>
  <c r="R21" i="19"/>
  <c r="R22" i="19"/>
  <c r="R23" i="19"/>
  <c r="R24" i="19"/>
  <c r="R25" i="19"/>
  <c r="R26" i="19"/>
  <c r="R27" i="19"/>
  <c r="R28" i="19"/>
  <c r="R29" i="19"/>
  <c r="R30" i="19"/>
  <c r="R31" i="19"/>
  <c r="R32" i="19"/>
  <c r="R33" i="19"/>
  <c r="R9" i="19"/>
  <c r="S10" i="19"/>
  <c r="S11" i="19"/>
  <c r="S12" i="19"/>
  <c r="S13" i="19"/>
  <c r="S14" i="19"/>
  <c r="S15" i="19"/>
  <c r="S16" i="19"/>
  <c r="S17" i="19"/>
  <c r="S18" i="19"/>
  <c r="S19" i="19"/>
  <c r="S20" i="19"/>
  <c r="S21" i="19"/>
  <c r="S22" i="19"/>
  <c r="S23" i="19"/>
  <c r="S24" i="19"/>
  <c r="S25" i="19"/>
  <c r="S26" i="19"/>
  <c r="S27" i="19"/>
  <c r="S28" i="19"/>
  <c r="S29" i="19"/>
  <c r="S30" i="19"/>
  <c r="S31" i="19"/>
  <c r="S32" i="19"/>
  <c r="S33" i="19"/>
  <c r="S9" i="19"/>
  <c r="AD9" i="18"/>
  <c r="AC9" i="18"/>
  <c r="R10" i="18"/>
  <c r="R11" i="18"/>
  <c r="R12" i="18"/>
  <c r="R13" i="18"/>
  <c r="R14" i="18"/>
  <c r="R15" i="18"/>
  <c r="R16" i="18"/>
  <c r="R17" i="18"/>
  <c r="R18" i="18"/>
  <c r="R19" i="18"/>
  <c r="R20" i="18"/>
  <c r="R21" i="18"/>
  <c r="R22" i="18"/>
  <c r="R23" i="18"/>
  <c r="R24" i="18"/>
  <c r="R25" i="18"/>
  <c r="R26" i="18"/>
  <c r="R27" i="18"/>
  <c r="R28" i="18"/>
  <c r="R29" i="18"/>
  <c r="R30" i="18"/>
  <c r="R31" i="18"/>
  <c r="R32" i="18"/>
  <c r="R33" i="18"/>
  <c r="R9" i="18"/>
  <c r="S10" i="18"/>
  <c r="S11" i="18"/>
  <c r="S12" i="18"/>
  <c r="S13" i="18"/>
  <c r="S14" i="18"/>
  <c r="S15" i="18"/>
  <c r="S16" i="18"/>
  <c r="S17" i="18"/>
  <c r="S18" i="18"/>
  <c r="S19" i="18"/>
  <c r="S20" i="18"/>
  <c r="S21" i="18"/>
  <c r="S22" i="18"/>
  <c r="S23" i="18"/>
  <c r="S24" i="18"/>
  <c r="S25" i="18"/>
  <c r="S26" i="18"/>
  <c r="S27" i="18"/>
  <c r="S28" i="18"/>
  <c r="S29" i="18"/>
  <c r="S30" i="18"/>
  <c r="S31" i="18"/>
  <c r="S32" i="18"/>
  <c r="S33" i="18"/>
  <c r="S9" i="18"/>
  <c r="R10" i="7"/>
  <c r="R11" i="7"/>
  <c r="R12" i="7"/>
  <c r="R13" i="7"/>
  <c r="R14" i="7"/>
  <c r="R15" i="7"/>
  <c r="R16" i="7"/>
  <c r="R17" i="7"/>
  <c r="R18" i="7"/>
  <c r="R19" i="7"/>
  <c r="R20" i="7"/>
  <c r="R21" i="7"/>
  <c r="R22" i="7"/>
  <c r="R23" i="7"/>
  <c r="R24" i="7"/>
  <c r="R25" i="7"/>
  <c r="R26" i="7"/>
  <c r="R27" i="7"/>
  <c r="R28" i="7"/>
  <c r="R29" i="7"/>
  <c r="R30" i="7"/>
  <c r="R31" i="7"/>
  <c r="R32" i="7"/>
  <c r="R33" i="7"/>
  <c r="R9" i="7"/>
  <c r="P9" i="7" l="1"/>
  <c r="W1" i="7"/>
  <c r="W1" i="18"/>
  <c r="AB10" i="18"/>
  <c r="AB11" i="18"/>
  <c r="AB12" i="18"/>
  <c r="AB13" i="18"/>
  <c r="AB14" i="18"/>
  <c r="AB15" i="18"/>
  <c r="AB16" i="18"/>
  <c r="AB17" i="18"/>
  <c r="AB18" i="18"/>
  <c r="AB19" i="18"/>
  <c r="AB20" i="18"/>
  <c r="AB21" i="18"/>
  <c r="AB22" i="18"/>
  <c r="AB23" i="18"/>
  <c r="AB24" i="18"/>
  <c r="AB25" i="18"/>
  <c r="AB26" i="18"/>
  <c r="AB27" i="18"/>
  <c r="AB28" i="18"/>
  <c r="AB29" i="18"/>
  <c r="AB30" i="18"/>
  <c r="AB31" i="18"/>
  <c r="AB32" i="18"/>
  <c r="AB33" i="18"/>
  <c r="AB9" i="18"/>
  <c r="AB10" i="19"/>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S34" i="19"/>
  <c r="O36" i="19" s="1"/>
  <c r="W1" i="19"/>
  <c r="N1" i="13"/>
  <c r="N1" i="16"/>
  <c r="P20" i="16"/>
  <c r="P19" i="16"/>
  <c r="P18" i="16"/>
  <c r="P17" i="16"/>
  <c r="P16" i="16"/>
  <c r="P15" i="16"/>
  <c r="P14" i="16"/>
  <c r="P13" i="16"/>
  <c r="P12" i="16"/>
  <c r="P11" i="16"/>
  <c r="P10" i="16"/>
  <c r="P9" i="16"/>
  <c r="P20" i="17"/>
  <c r="P19" i="17"/>
  <c r="P18" i="17"/>
  <c r="P17" i="17"/>
  <c r="P16" i="17"/>
  <c r="P15" i="17"/>
  <c r="P14" i="17"/>
  <c r="P13" i="17"/>
  <c r="P12" i="17"/>
  <c r="P11" i="17"/>
  <c r="P10" i="17"/>
  <c r="N1" i="17"/>
  <c r="V13" i="1"/>
  <c r="W13" i="1"/>
  <c r="X13" i="1"/>
  <c r="Y13" i="1"/>
  <c r="Z13" i="1"/>
  <c r="S13" i="1"/>
  <c r="L13" i="1"/>
  <c r="M13" i="1"/>
  <c r="N13" i="1"/>
  <c r="O13" i="1"/>
  <c r="Q13" i="1"/>
  <c r="K13" i="1"/>
  <c r="O15" i="1" s="1"/>
  <c r="J13" i="1"/>
  <c r="I13" i="1"/>
  <c r="AC6" i="1"/>
  <c r="AA6" i="1"/>
  <c r="W6" i="1"/>
  <c r="T6" i="1"/>
  <c r="AD5" i="1"/>
  <c r="AA5" i="1"/>
  <c r="V5" i="1"/>
  <c r="AB12" i="1"/>
  <c r="Z12" i="1"/>
  <c r="Y12" i="1"/>
  <c r="X12" i="1"/>
  <c r="W12" i="1"/>
  <c r="V12" i="1"/>
  <c r="U12" i="1"/>
  <c r="T12" i="1"/>
  <c r="P12" i="1"/>
  <c r="AA12" i="1" s="1"/>
  <c r="AB11" i="1"/>
  <c r="Y11" i="1"/>
  <c r="X11" i="1"/>
  <c r="W11" i="1"/>
  <c r="V11" i="1"/>
  <c r="U11" i="1"/>
  <c r="T11" i="1"/>
  <c r="P11" i="1"/>
  <c r="AA11" i="1" s="1"/>
  <c r="Z10" i="1"/>
  <c r="Y10" i="1"/>
  <c r="X10" i="1"/>
  <c r="W10" i="1"/>
  <c r="V10" i="1"/>
  <c r="U10" i="1"/>
  <c r="T10" i="1"/>
  <c r="P10" i="1"/>
  <c r="AA10" i="1" s="1"/>
  <c r="AB10" i="1" s="1"/>
  <c r="AB9" i="1"/>
  <c r="Z9" i="1"/>
  <c r="Y9" i="1"/>
  <c r="X9" i="1"/>
  <c r="W9" i="1"/>
  <c r="V9" i="1"/>
  <c r="U9" i="1"/>
  <c r="U13" i="1" s="1"/>
  <c r="T9" i="1"/>
  <c r="T13" i="1" s="1"/>
  <c r="P9" i="1"/>
  <c r="AA9" i="1" s="1"/>
  <c r="AA13" i="1" s="1"/>
  <c r="AD7" i="1"/>
  <c r="AC7" i="1"/>
  <c r="AA7" i="1"/>
  <c r="Z7" i="1"/>
  <c r="Y7" i="1"/>
  <c r="X7" i="1"/>
  <c r="W7" i="1"/>
  <c r="V7" i="1"/>
  <c r="U7" i="1"/>
  <c r="T7" i="1"/>
  <c r="E2" i="19"/>
  <c r="E2" i="18"/>
  <c r="E2" i="7"/>
  <c r="B6" i="19"/>
  <c r="B5" i="19"/>
  <c r="B5" i="18"/>
  <c r="B6" i="18"/>
  <c r="Z34" i="19"/>
  <c r="Q34" i="19"/>
  <c r="O34" i="19"/>
  <c r="N34" i="19"/>
  <c r="M34" i="19"/>
  <c r="L34" i="19"/>
  <c r="K34" i="19"/>
  <c r="J34" i="19"/>
  <c r="I34" i="19"/>
  <c r="Z33" i="19"/>
  <c r="Y33" i="19"/>
  <c r="X33" i="19"/>
  <c r="W33" i="19"/>
  <c r="V33" i="19"/>
  <c r="U33" i="19"/>
  <c r="T33" i="19"/>
  <c r="P33" i="19"/>
  <c r="AA33" i="19" s="1"/>
  <c r="AC32" i="19"/>
  <c r="AD32" i="19" s="1"/>
  <c r="Z32" i="19"/>
  <c r="Y32" i="19"/>
  <c r="X32" i="19"/>
  <c r="W32" i="19"/>
  <c r="V32" i="19"/>
  <c r="U32" i="19"/>
  <c r="T32" i="19"/>
  <c r="P32" i="19"/>
  <c r="AA32" i="19" s="1"/>
  <c r="Z31" i="19"/>
  <c r="Y31" i="19"/>
  <c r="X31" i="19"/>
  <c r="W31" i="19"/>
  <c r="V31" i="19"/>
  <c r="U31" i="19"/>
  <c r="T31" i="19"/>
  <c r="P31" i="19"/>
  <c r="AA31" i="19" s="1"/>
  <c r="Z30" i="19"/>
  <c r="Y30" i="19"/>
  <c r="X30" i="19"/>
  <c r="W30" i="19"/>
  <c r="V30" i="19"/>
  <c r="U30" i="19"/>
  <c r="T30" i="19"/>
  <c r="P30" i="19"/>
  <c r="AA30" i="19" s="1"/>
  <c r="Z29" i="19"/>
  <c r="Y29" i="19"/>
  <c r="X29" i="19"/>
  <c r="W29" i="19"/>
  <c r="V29" i="19"/>
  <c r="U29" i="19"/>
  <c r="T29" i="19"/>
  <c r="P29" i="19"/>
  <c r="AA29" i="19" s="1"/>
  <c r="AC28" i="19"/>
  <c r="AD28" i="19" s="1"/>
  <c r="Z28" i="19"/>
  <c r="Y28" i="19"/>
  <c r="X28" i="19"/>
  <c r="W28" i="19"/>
  <c r="V28" i="19"/>
  <c r="U28" i="19"/>
  <c r="T28" i="19"/>
  <c r="P28" i="19"/>
  <c r="AA28" i="19" s="1"/>
  <c r="Z27" i="19"/>
  <c r="Y27" i="19"/>
  <c r="X27" i="19"/>
  <c r="W27" i="19"/>
  <c r="V27" i="19"/>
  <c r="U27" i="19"/>
  <c r="T27" i="19"/>
  <c r="P27" i="19"/>
  <c r="AA27" i="19" s="1"/>
  <c r="Z26" i="19"/>
  <c r="Y26" i="19"/>
  <c r="X26" i="19"/>
  <c r="W26" i="19"/>
  <c r="V26" i="19"/>
  <c r="U26" i="19"/>
  <c r="T26" i="19"/>
  <c r="P26" i="19"/>
  <c r="AA26" i="19" s="1"/>
  <c r="Z25" i="19"/>
  <c r="Y25" i="19"/>
  <c r="X25" i="19"/>
  <c r="W25" i="19"/>
  <c r="V25" i="19"/>
  <c r="U25" i="19"/>
  <c r="T25" i="19"/>
  <c r="P25" i="19"/>
  <c r="AA25" i="19" s="1"/>
  <c r="AC24" i="19"/>
  <c r="AD24" i="19" s="1"/>
  <c r="Z24" i="19"/>
  <c r="Y24" i="19"/>
  <c r="X24" i="19"/>
  <c r="W24" i="19"/>
  <c r="V24" i="19"/>
  <c r="U24" i="19"/>
  <c r="T24" i="19"/>
  <c r="P24" i="19"/>
  <c r="AA24" i="19" s="1"/>
  <c r="Z23" i="19"/>
  <c r="Y23" i="19"/>
  <c r="X23" i="19"/>
  <c r="W23" i="19"/>
  <c r="V23" i="19"/>
  <c r="U23" i="19"/>
  <c r="T23" i="19"/>
  <c r="P23" i="19"/>
  <c r="AA23" i="19" s="1"/>
  <c r="Z22" i="19"/>
  <c r="Y22" i="19"/>
  <c r="X22" i="19"/>
  <c r="W22" i="19"/>
  <c r="V22" i="19"/>
  <c r="U22" i="19"/>
  <c r="T22" i="19"/>
  <c r="P22" i="19"/>
  <c r="AA22" i="19" s="1"/>
  <c r="Z21" i="19"/>
  <c r="Y21" i="19"/>
  <c r="X21" i="19"/>
  <c r="W21" i="19"/>
  <c r="V21" i="19"/>
  <c r="U21" i="19"/>
  <c r="T21" i="19"/>
  <c r="P21" i="19"/>
  <c r="AA21" i="19" s="1"/>
  <c r="AC20" i="19"/>
  <c r="AD20" i="19" s="1"/>
  <c r="Z20" i="19"/>
  <c r="Y20" i="19"/>
  <c r="X20" i="19"/>
  <c r="W20" i="19"/>
  <c r="V20" i="19"/>
  <c r="U20" i="19"/>
  <c r="T20" i="19"/>
  <c r="P20" i="19"/>
  <c r="AA20" i="19" s="1"/>
  <c r="Z19" i="19"/>
  <c r="Y19" i="19"/>
  <c r="X19" i="19"/>
  <c r="W19" i="19"/>
  <c r="V19" i="19"/>
  <c r="U19" i="19"/>
  <c r="T19" i="19"/>
  <c r="P19" i="19"/>
  <c r="AA19" i="19" s="1"/>
  <c r="Z18" i="19"/>
  <c r="Y18" i="19"/>
  <c r="X18" i="19"/>
  <c r="W18" i="19"/>
  <c r="V18" i="19"/>
  <c r="U18" i="19"/>
  <c r="T18" i="19"/>
  <c r="P18" i="19"/>
  <c r="AA18" i="19" s="1"/>
  <c r="Z17" i="19"/>
  <c r="Y17" i="19"/>
  <c r="X17" i="19"/>
  <c r="W17" i="19"/>
  <c r="V17" i="19"/>
  <c r="U17" i="19"/>
  <c r="T17" i="19"/>
  <c r="P17" i="19"/>
  <c r="AA17" i="19" s="1"/>
  <c r="AC16" i="19"/>
  <c r="AD16" i="19" s="1"/>
  <c r="Z16" i="19"/>
  <c r="Y16" i="19"/>
  <c r="X16" i="19"/>
  <c r="W16" i="19"/>
  <c r="V16" i="19"/>
  <c r="U16" i="19"/>
  <c r="T16" i="19"/>
  <c r="P16" i="19"/>
  <c r="AA16" i="19" s="1"/>
  <c r="Z15" i="19"/>
  <c r="Y15" i="19"/>
  <c r="X15" i="19"/>
  <c r="W15" i="19"/>
  <c r="V15" i="19"/>
  <c r="U15" i="19"/>
  <c r="T15" i="19"/>
  <c r="P15" i="19"/>
  <c r="AA15" i="19" s="1"/>
  <c r="Z14" i="19"/>
  <c r="Y14" i="19"/>
  <c r="X14" i="19"/>
  <c r="W14" i="19"/>
  <c r="V14" i="19"/>
  <c r="U14" i="19"/>
  <c r="T14" i="19"/>
  <c r="P14" i="19"/>
  <c r="AA14" i="19" s="1"/>
  <c r="Z13" i="19"/>
  <c r="Y13" i="19"/>
  <c r="X13" i="19"/>
  <c r="W13" i="19"/>
  <c r="V13" i="19"/>
  <c r="U13" i="19"/>
  <c r="T13" i="19"/>
  <c r="P13" i="19"/>
  <c r="AA13" i="19" s="1"/>
  <c r="AC12" i="19"/>
  <c r="AD12" i="19" s="1"/>
  <c r="Z12" i="19"/>
  <c r="Y12" i="19"/>
  <c r="X12" i="19"/>
  <c r="W12" i="19"/>
  <c r="V12" i="19"/>
  <c r="U12" i="19"/>
  <c r="T12" i="19"/>
  <c r="P12" i="19"/>
  <c r="AA12" i="19" s="1"/>
  <c r="Y11" i="19"/>
  <c r="X11" i="19"/>
  <c r="W11" i="19"/>
  <c r="V11" i="19"/>
  <c r="U11" i="19"/>
  <c r="T11" i="19"/>
  <c r="AC11" i="19"/>
  <c r="AD11" i="19" s="1"/>
  <c r="P11" i="19"/>
  <c r="AA11" i="19" s="1"/>
  <c r="Z10" i="19"/>
  <c r="Y10" i="19"/>
  <c r="X10" i="19"/>
  <c r="W10" i="19"/>
  <c r="V10" i="19"/>
  <c r="V34" i="19" s="1"/>
  <c r="U10" i="19"/>
  <c r="T10" i="19"/>
  <c r="P10" i="19"/>
  <c r="AA10" i="19" s="1"/>
  <c r="Z9" i="19"/>
  <c r="Y9" i="19"/>
  <c r="Y34" i="19" s="1"/>
  <c r="X9" i="19"/>
  <c r="X34" i="19" s="1"/>
  <c r="W9" i="19"/>
  <c r="W34" i="19" s="1"/>
  <c r="V9" i="19"/>
  <c r="U9" i="19"/>
  <c r="U34" i="19" s="1"/>
  <c r="T9" i="19"/>
  <c r="T34" i="19" s="1"/>
  <c r="P9" i="19"/>
  <c r="P34" i="19" s="1"/>
  <c r="AD7" i="19"/>
  <c r="AC7" i="19"/>
  <c r="AA7" i="19"/>
  <c r="Z7" i="19"/>
  <c r="Y7" i="19"/>
  <c r="X7" i="19"/>
  <c r="W7" i="19"/>
  <c r="V7" i="19"/>
  <c r="U7" i="19"/>
  <c r="T7" i="19"/>
  <c r="AC6" i="19"/>
  <c r="AA6" i="19"/>
  <c r="W6" i="19"/>
  <c r="T6" i="19"/>
  <c r="AD5" i="19"/>
  <c r="AA5" i="19"/>
  <c r="V5" i="19"/>
  <c r="S34" i="18"/>
  <c r="Q34" i="18"/>
  <c r="O34" i="18"/>
  <c r="N34" i="18"/>
  <c r="M34" i="18"/>
  <c r="L34" i="18"/>
  <c r="K34" i="18"/>
  <c r="J34" i="18"/>
  <c r="I34" i="18"/>
  <c r="Z33" i="18"/>
  <c r="Y33" i="18"/>
  <c r="X33" i="18"/>
  <c r="W33" i="18"/>
  <c r="V33" i="18"/>
  <c r="U33" i="18"/>
  <c r="T33" i="18"/>
  <c r="P33" i="18"/>
  <c r="AA33" i="18" s="1"/>
  <c r="Z32" i="18"/>
  <c r="Y32" i="18"/>
  <c r="X32" i="18"/>
  <c r="W32" i="18"/>
  <c r="V32" i="18"/>
  <c r="U32" i="18"/>
  <c r="T32" i="18"/>
  <c r="P32" i="18"/>
  <c r="AA32" i="18" s="1"/>
  <c r="Z31" i="18"/>
  <c r="Y31" i="18"/>
  <c r="X31" i="18"/>
  <c r="W31" i="18"/>
  <c r="V31" i="18"/>
  <c r="U31" i="18"/>
  <c r="T31" i="18"/>
  <c r="P31" i="18"/>
  <c r="AA31" i="18" s="1"/>
  <c r="Z30" i="18"/>
  <c r="Y30" i="18"/>
  <c r="X30" i="18"/>
  <c r="W30" i="18"/>
  <c r="V30" i="18"/>
  <c r="U30" i="18"/>
  <c r="T30" i="18"/>
  <c r="P30" i="18"/>
  <c r="AA30" i="18" s="1"/>
  <c r="Z29" i="18"/>
  <c r="Y29" i="18"/>
  <c r="X29" i="18"/>
  <c r="W29" i="18"/>
  <c r="V29" i="18"/>
  <c r="U29" i="18"/>
  <c r="T29" i="18"/>
  <c r="P29" i="18"/>
  <c r="AA29" i="18" s="1"/>
  <c r="Z28" i="18"/>
  <c r="Y28" i="18"/>
  <c r="X28" i="18"/>
  <c r="W28" i="18"/>
  <c r="V28" i="18"/>
  <c r="U28" i="18"/>
  <c r="T28" i="18"/>
  <c r="P28" i="18"/>
  <c r="AA28" i="18" s="1"/>
  <c r="Z27" i="18"/>
  <c r="Y27" i="18"/>
  <c r="X27" i="18"/>
  <c r="W27" i="18"/>
  <c r="V27" i="18"/>
  <c r="U27" i="18"/>
  <c r="T27" i="18"/>
  <c r="P27" i="18"/>
  <c r="AA27" i="18" s="1"/>
  <c r="Z26" i="18"/>
  <c r="Y26" i="18"/>
  <c r="X26" i="18"/>
  <c r="W26" i="18"/>
  <c r="V26" i="18"/>
  <c r="U26" i="18"/>
  <c r="T26" i="18"/>
  <c r="P26" i="18"/>
  <c r="AA26" i="18" s="1"/>
  <c r="Z25" i="18"/>
  <c r="Y25" i="18"/>
  <c r="X25" i="18"/>
  <c r="W25" i="18"/>
  <c r="V25" i="18"/>
  <c r="U25" i="18"/>
  <c r="T25" i="18"/>
  <c r="P25" i="18"/>
  <c r="AA25" i="18" s="1"/>
  <c r="Z24" i="18"/>
  <c r="Y24" i="18"/>
  <c r="X24" i="18"/>
  <c r="W24" i="18"/>
  <c r="V24" i="18"/>
  <c r="U24" i="18"/>
  <c r="T24" i="18"/>
  <c r="P24" i="18"/>
  <c r="AA24" i="18" s="1"/>
  <c r="Z23" i="18"/>
  <c r="Y23" i="18"/>
  <c r="X23" i="18"/>
  <c r="W23" i="18"/>
  <c r="V23" i="18"/>
  <c r="U23" i="18"/>
  <c r="T23" i="18"/>
  <c r="P23" i="18"/>
  <c r="AA23" i="18" s="1"/>
  <c r="Z22" i="18"/>
  <c r="Y22" i="18"/>
  <c r="X22" i="18"/>
  <c r="W22" i="18"/>
  <c r="V22" i="18"/>
  <c r="U22" i="18"/>
  <c r="T22" i="18"/>
  <c r="P22" i="18"/>
  <c r="AA22" i="18" s="1"/>
  <c r="Z21" i="18"/>
  <c r="Y21" i="18"/>
  <c r="X21" i="18"/>
  <c r="W21" i="18"/>
  <c r="V21" i="18"/>
  <c r="U21" i="18"/>
  <c r="T21" i="18"/>
  <c r="P21" i="18"/>
  <c r="AA21" i="18" s="1"/>
  <c r="Z20" i="18"/>
  <c r="Y20" i="18"/>
  <c r="X20" i="18"/>
  <c r="W20" i="18"/>
  <c r="V20" i="18"/>
  <c r="U20" i="18"/>
  <c r="T20" i="18"/>
  <c r="P20" i="18"/>
  <c r="AA20" i="18" s="1"/>
  <c r="Z19" i="18"/>
  <c r="Y19" i="18"/>
  <c r="X19" i="18"/>
  <c r="W19" i="18"/>
  <c r="V19" i="18"/>
  <c r="U19" i="18"/>
  <c r="T19" i="18"/>
  <c r="P19" i="18"/>
  <c r="AA19" i="18" s="1"/>
  <c r="Z18" i="18"/>
  <c r="Y18" i="18"/>
  <c r="X18" i="18"/>
  <c r="W18" i="18"/>
  <c r="V18" i="18"/>
  <c r="U18" i="18"/>
  <c r="T18" i="18"/>
  <c r="P18" i="18"/>
  <c r="AA18" i="18" s="1"/>
  <c r="Z17" i="18"/>
  <c r="Y17" i="18"/>
  <c r="X17" i="18"/>
  <c r="W17" i="18"/>
  <c r="V17" i="18"/>
  <c r="U17" i="18"/>
  <c r="T17" i="18"/>
  <c r="P17" i="18"/>
  <c r="AA17" i="18" s="1"/>
  <c r="Z16" i="18"/>
  <c r="Y16" i="18"/>
  <c r="X16" i="18"/>
  <c r="W16" i="18"/>
  <c r="V16" i="18"/>
  <c r="U16" i="18"/>
  <c r="T16" i="18"/>
  <c r="P16" i="18"/>
  <c r="AA16" i="18" s="1"/>
  <c r="Z15" i="18"/>
  <c r="Y15" i="18"/>
  <c r="X15" i="18"/>
  <c r="W15" i="18"/>
  <c r="V15" i="18"/>
  <c r="U15" i="18"/>
  <c r="T15" i="18"/>
  <c r="P15" i="18"/>
  <c r="AA15" i="18" s="1"/>
  <c r="Z14" i="18"/>
  <c r="Y14" i="18"/>
  <c r="X14" i="18"/>
  <c r="W14" i="18"/>
  <c r="V14" i="18"/>
  <c r="U14" i="18"/>
  <c r="T14" i="18"/>
  <c r="P14" i="18"/>
  <c r="AA14" i="18" s="1"/>
  <c r="Z13" i="18"/>
  <c r="Y13" i="18"/>
  <c r="X13" i="18"/>
  <c r="W13" i="18"/>
  <c r="V13" i="18"/>
  <c r="U13" i="18"/>
  <c r="T13" i="18"/>
  <c r="P13" i="18"/>
  <c r="AA13" i="18" s="1"/>
  <c r="Z12" i="18"/>
  <c r="Y12" i="18"/>
  <c r="X12" i="18"/>
  <c r="W12" i="18"/>
  <c r="V12" i="18"/>
  <c r="U12" i="18"/>
  <c r="T12" i="18"/>
  <c r="P12" i="18"/>
  <c r="AA12" i="18" s="1"/>
  <c r="Y11" i="18"/>
  <c r="X11" i="18"/>
  <c r="W11" i="18"/>
  <c r="V11" i="18"/>
  <c r="U11" i="18"/>
  <c r="T11" i="18"/>
  <c r="P11" i="18"/>
  <c r="AA11" i="18" s="1"/>
  <c r="Z10" i="18"/>
  <c r="Z34" i="18" s="1"/>
  <c r="Y10" i="18"/>
  <c r="X10" i="18"/>
  <c r="W10" i="18"/>
  <c r="V10" i="18"/>
  <c r="V34" i="18" s="1"/>
  <c r="U10" i="18"/>
  <c r="T10" i="18"/>
  <c r="P10" i="18"/>
  <c r="AA10" i="18" s="1"/>
  <c r="AA9" i="18"/>
  <c r="AA34" i="18" s="1"/>
  <c r="Z9" i="18"/>
  <c r="Y9" i="18"/>
  <c r="Y34" i="18" s="1"/>
  <c r="X9" i="18"/>
  <c r="X34" i="18" s="1"/>
  <c r="W9" i="18"/>
  <c r="W34" i="18" s="1"/>
  <c r="V9" i="18"/>
  <c r="U9" i="18"/>
  <c r="U34" i="18" s="1"/>
  <c r="T9" i="18"/>
  <c r="T34" i="18" s="1"/>
  <c r="P9" i="18"/>
  <c r="P34" i="18" s="1"/>
  <c r="AD7" i="18"/>
  <c r="AC7" i="18"/>
  <c r="AA7" i="18"/>
  <c r="Z7" i="18"/>
  <c r="Y7" i="18"/>
  <c r="X7" i="18"/>
  <c r="W7" i="18"/>
  <c r="V7" i="18"/>
  <c r="U7" i="18"/>
  <c r="T7" i="18"/>
  <c r="AC6" i="18"/>
  <c r="AA6" i="18"/>
  <c r="W6" i="18"/>
  <c r="T6" i="18"/>
  <c r="AD5" i="18"/>
  <c r="AA5" i="18"/>
  <c r="V5" i="18"/>
  <c r="S10" i="17"/>
  <c r="S11" i="17"/>
  <c r="S12" i="17"/>
  <c r="S13" i="17"/>
  <c r="S14" i="17"/>
  <c r="S15" i="17"/>
  <c r="S16" i="17"/>
  <c r="S17" i="17"/>
  <c r="S18" i="17"/>
  <c r="S19" i="17"/>
  <c r="S20" i="17"/>
  <c r="S10" i="16"/>
  <c r="S11" i="16"/>
  <c r="S12" i="16"/>
  <c r="S13" i="16"/>
  <c r="S14" i="16"/>
  <c r="S15" i="16"/>
  <c r="S16" i="16"/>
  <c r="S17" i="16"/>
  <c r="S18" i="16"/>
  <c r="S19" i="16"/>
  <c r="S20" i="16"/>
  <c r="S9" i="16"/>
  <c r="AC14" i="7"/>
  <c r="AD14" i="7" s="1"/>
  <c r="B5" i="7"/>
  <c r="B6" i="7"/>
  <c r="S9" i="7" s="1"/>
  <c r="Q34" i="7"/>
  <c r="O34" i="7"/>
  <c r="N34" i="7"/>
  <c r="M34" i="7"/>
  <c r="L34" i="7"/>
  <c r="K34" i="7"/>
  <c r="J34" i="7"/>
  <c r="I34" i="7"/>
  <c r="Z33" i="7"/>
  <c r="Y33" i="7"/>
  <c r="X33" i="7"/>
  <c r="W33" i="7"/>
  <c r="V33" i="7"/>
  <c r="U33" i="7"/>
  <c r="T33" i="7"/>
  <c r="P33" i="7"/>
  <c r="AA33" i="7" s="1"/>
  <c r="AB33" i="7" s="1"/>
  <c r="Z32" i="7"/>
  <c r="Y32" i="7"/>
  <c r="X32" i="7"/>
  <c r="W32" i="7"/>
  <c r="V32" i="7"/>
  <c r="U32" i="7"/>
  <c r="T32" i="7"/>
  <c r="P32" i="7"/>
  <c r="Z31" i="7"/>
  <c r="Y31" i="7"/>
  <c r="X31" i="7"/>
  <c r="W31" i="7"/>
  <c r="V31" i="7"/>
  <c r="U31" i="7"/>
  <c r="T31" i="7"/>
  <c r="P31" i="7"/>
  <c r="AA31" i="7" s="1"/>
  <c r="AB31" i="7" s="1"/>
  <c r="Z30" i="7"/>
  <c r="Y30" i="7"/>
  <c r="X30" i="7"/>
  <c r="W30" i="7"/>
  <c r="V30" i="7"/>
  <c r="U30" i="7"/>
  <c r="T30" i="7"/>
  <c r="P30" i="7"/>
  <c r="AA30" i="7" s="1"/>
  <c r="AB30" i="7" s="1"/>
  <c r="Z29" i="7"/>
  <c r="Y29" i="7"/>
  <c r="X29" i="7"/>
  <c r="W29" i="7"/>
  <c r="V29" i="7"/>
  <c r="U29" i="7"/>
  <c r="T29" i="7"/>
  <c r="P29" i="7"/>
  <c r="AA29" i="7" s="1"/>
  <c r="AB29" i="7" s="1"/>
  <c r="Z28" i="7"/>
  <c r="Y28" i="7"/>
  <c r="X28" i="7"/>
  <c r="W28" i="7"/>
  <c r="V28" i="7"/>
  <c r="U28" i="7"/>
  <c r="T28" i="7"/>
  <c r="P28" i="7"/>
  <c r="AA28" i="7" s="1"/>
  <c r="AB28" i="7" s="1"/>
  <c r="Z27" i="7"/>
  <c r="Y27" i="7"/>
  <c r="X27" i="7"/>
  <c r="W27" i="7"/>
  <c r="V27" i="7"/>
  <c r="U27" i="7"/>
  <c r="T27" i="7"/>
  <c r="P27" i="7"/>
  <c r="AA27" i="7" s="1"/>
  <c r="AB27" i="7" s="1"/>
  <c r="Z26" i="7"/>
  <c r="Y26" i="7"/>
  <c r="X26" i="7"/>
  <c r="W26" i="7"/>
  <c r="V26" i="7"/>
  <c r="U26" i="7"/>
  <c r="T26" i="7"/>
  <c r="P26" i="7"/>
  <c r="AA26" i="7" s="1"/>
  <c r="AB26" i="7" s="1"/>
  <c r="Z25" i="7"/>
  <c r="Y25" i="7"/>
  <c r="X25" i="7"/>
  <c r="W25" i="7"/>
  <c r="V25" i="7"/>
  <c r="U25" i="7"/>
  <c r="T25" i="7"/>
  <c r="P25" i="7"/>
  <c r="AA25" i="7" s="1"/>
  <c r="AB25" i="7" s="1"/>
  <c r="Z24" i="7"/>
  <c r="Y24" i="7"/>
  <c r="X24" i="7"/>
  <c r="W24" i="7"/>
  <c r="V24" i="7"/>
  <c r="U24" i="7"/>
  <c r="T24" i="7"/>
  <c r="P24" i="7"/>
  <c r="Z23" i="7"/>
  <c r="Y23" i="7"/>
  <c r="X23" i="7"/>
  <c r="W23" i="7"/>
  <c r="V23" i="7"/>
  <c r="U23" i="7"/>
  <c r="T23" i="7"/>
  <c r="P23" i="7"/>
  <c r="AA23" i="7" s="1"/>
  <c r="AB23" i="7" s="1"/>
  <c r="Z22" i="7"/>
  <c r="Y22" i="7"/>
  <c r="X22" i="7"/>
  <c r="W22" i="7"/>
  <c r="V22" i="7"/>
  <c r="U22" i="7"/>
  <c r="T22" i="7"/>
  <c r="P22" i="7"/>
  <c r="Z21" i="7"/>
  <c r="Y21" i="7"/>
  <c r="X21" i="7"/>
  <c r="W21" i="7"/>
  <c r="V21" i="7"/>
  <c r="U21" i="7"/>
  <c r="T21" i="7"/>
  <c r="P21" i="7"/>
  <c r="AA21" i="7" s="1"/>
  <c r="AB21" i="7" s="1"/>
  <c r="Z20" i="7"/>
  <c r="Y20" i="7"/>
  <c r="X20" i="7"/>
  <c r="W20" i="7"/>
  <c r="V20" i="7"/>
  <c r="U20" i="7"/>
  <c r="T20" i="7"/>
  <c r="P20" i="7"/>
  <c r="AA20" i="7" s="1"/>
  <c r="AB20" i="7" s="1"/>
  <c r="Z19" i="7"/>
  <c r="Y19" i="7"/>
  <c r="X19" i="7"/>
  <c r="W19" i="7"/>
  <c r="V19" i="7"/>
  <c r="U19" i="7"/>
  <c r="T19" i="7"/>
  <c r="P19" i="7"/>
  <c r="AA19" i="7" s="1"/>
  <c r="AB19" i="7" s="1"/>
  <c r="Z18" i="7"/>
  <c r="Y18" i="7"/>
  <c r="X18" i="7"/>
  <c r="W18" i="7"/>
  <c r="V18" i="7"/>
  <c r="U18" i="7"/>
  <c r="T18" i="7"/>
  <c r="P18" i="7"/>
  <c r="AA18" i="7" s="1"/>
  <c r="AB18" i="7" s="1"/>
  <c r="Z17" i="7"/>
  <c r="Y17" i="7"/>
  <c r="X17" i="7"/>
  <c r="W17" i="7"/>
  <c r="V17" i="7"/>
  <c r="U17" i="7"/>
  <c r="T17" i="7"/>
  <c r="P17" i="7"/>
  <c r="AA17" i="7" s="1"/>
  <c r="AB17" i="7" s="1"/>
  <c r="Z16" i="7"/>
  <c r="Y16" i="7"/>
  <c r="X16" i="7"/>
  <c r="W16" i="7"/>
  <c r="V16" i="7"/>
  <c r="U16" i="7"/>
  <c r="T16" i="7"/>
  <c r="P16" i="7"/>
  <c r="Z15" i="7"/>
  <c r="Y15" i="7"/>
  <c r="X15" i="7"/>
  <c r="W15" i="7"/>
  <c r="V15" i="7"/>
  <c r="U15" i="7"/>
  <c r="T15" i="7"/>
  <c r="P15" i="7"/>
  <c r="AA15" i="7" s="1"/>
  <c r="AB15" i="7" s="1"/>
  <c r="Z14" i="7"/>
  <c r="Y14" i="7"/>
  <c r="X14" i="7"/>
  <c r="W14" i="7"/>
  <c r="V14" i="7"/>
  <c r="U14" i="7"/>
  <c r="T14" i="7"/>
  <c r="P14" i="7"/>
  <c r="AA14" i="7" s="1"/>
  <c r="AB14" i="7" s="1"/>
  <c r="Z13" i="7"/>
  <c r="Y13" i="7"/>
  <c r="X13" i="7"/>
  <c r="W13" i="7"/>
  <c r="V13" i="7"/>
  <c r="U13" i="7"/>
  <c r="T13" i="7"/>
  <c r="P13" i="7"/>
  <c r="AA13" i="7" s="1"/>
  <c r="AB13" i="7" s="1"/>
  <c r="Z12" i="7"/>
  <c r="Y12" i="7"/>
  <c r="X12" i="7"/>
  <c r="W12" i="7"/>
  <c r="V12" i="7"/>
  <c r="U12" i="7"/>
  <c r="T12" i="7"/>
  <c r="P12" i="7"/>
  <c r="AA12" i="7" s="1"/>
  <c r="AB12" i="7" s="1"/>
  <c r="Y11" i="7"/>
  <c r="X11" i="7"/>
  <c r="W11" i="7"/>
  <c r="V11" i="7"/>
  <c r="U11" i="7"/>
  <c r="T11" i="7"/>
  <c r="P11" i="7"/>
  <c r="AA11" i="7" s="1"/>
  <c r="AB11" i="7" s="1"/>
  <c r="Z10" i="7"/>
  <c r="Y10" i="7"/>
  <c r="X10" i="7"/>
  <c r="W10" i="7"/>
  <c r="V10" i="7"/>
  <c r="U10" i="7"/>
  <c r="T10" i="7"/>
  <c r="P10" i="7"/>
  <c r="AA10" i="7" s="1"/>
  <c r="AB10" i="7" s="1"/>
  <c r="Z9" i="7"/>
  <c r="Y9" i="7"/>
  <c r="X9" i="7"/>
  <c r="W9" i="7"/>
  <c r="V9" i="7"/>
  <c r="U9" i="7"/>
  <c r="T9" i="7"/>
  <c r="AD7" i="7"/>
  <c r="AC7" i="7"/>
  <c r="AA7" i="7"/>
  <c r="Z7" i="7"/>
  <c r="Y7" i="7"/>
  <c r="X7" i="7"/>
  <c r="W7" i="7"/>
  <c r="V7" i="7"/>
  <c r="U7" i="7"/>
  <c r="T7" i="7"/>
  <c r="AC6" i="7"/>
  <c r="AA6" i="7"/>
  <c r="W6" i="7"/>
  <c r="T6" i="7"/>
  <c r="AD5" i="7"/>
  <c r="AA5" i="7"/>
  <c r="V5" i="7"/>
  <c r="M10" i="16"/>
  <c r="O10" i="16" s="1"/>
  <c r="M11" i="16"/>
  <c r="O11" i="16" s="1"/>
  <c r="M12" i="16"/>
  <c r="M13" i="16"/>
  <c r="O13" i="16" s="1"/>
  <c r="M14" i="16"/>
  <c r="O14" i="16" s="1"/>
  <c r="M15" i="16"/>
  <c r="M16" i="16"/>
  <c r="M17" i="16"/>
  <c r="O17" i="16" s="1"/>
  <c r="M18" i="16"/>
  <c r="O18" i="16" s="1"/>
  <c r="M19" i="16"/>
  <c r="O19" i="16" s="1"/>
  <c r="M20" i="16"/>
  <c r="O12" i="16"/>
  <c r="O15" i="16"/>
  <c r="O16" i="16"/>
  <c r="O20" i="16"/>
  <c r="M36" i="10"/>
  <c r="V36" i="10"/>
  <c r="J21" i="13"/>
  <c r="N11" i="11"/>
  <c r="P11" i="11"/>
  <c r="L11" i="11"/>
  <c r="J11" i="11"/>
  <c r="M5" i="11" s="1"/>
  <c r="N13" i="11" s="1"/>
  <c r="B5" i="11"/>
  <c r="B6" i="11"/>
  <c r="Z34" i="7" l="1"/>
  <c r="V34" i="7"/>
  <c r="U34" i="7"/>
  <c r="T34" i="7"/>
  <c r="Y34" i="7"/>
  <c r="X34" i="7"/>
  <c r="W34" i="7"/>
  <c r="AC18" i="7"/>
  <c r="AD18" i="7" s="1"/>
  <c r="AA32" i="7"/>
  <c r="AB32" i="7" s="1"/>
  <c r="AC10" i="7"/>
  <c r="AD10" i="7" s="1"/>
  <c r="AC30" i="7"/>
  <c r="AD30" i="7" s="1"/>
  <c r="AC26" i="7"/>
  <c r="AD26" i="7" s="1"/>
  <c r="AC16" i="7"/>
  <c r="AD16" i="7" s="1"/>
  <c r="AC22" i="7"/>
  <c r="AD22" i="7" s="1"/>
  <c r="AC24" i="7"/>
  <c r="AD24" i="7" s="1"/>
  <c r="AC32" i="7"/>
  <c r="AD32" i="7" s="1"/>
  <c r="AA16" i="7"/>
  <c r="AB16" i="7" s="1"/>
  <c r="AA22" i="7"/>
  <c r="AB22" i="7" s="1"/>
  <c r="AA24" i="7"/>
  <c r="AB24" i="7" s="1"/>
  <c r="P34" i="7"/>
  <c r="S34" i="7"/>
  <c r="O36" i="7" s="1"/>
  <c r="O36" i="18"/>
  <c r="AA9" i="19"/>
  <c r="AB9" i="19" s="1"/>
  <c r="AB34" i="19" s="1"/>
  <c r="AB13" i="1"/>
  <c r="P13" i="1"/>
  <c r="R10" i="1"/>
  <c r="R11" i="1"/>
  <c r="AD11" i="1" s="1"/>
  <c r="R12" i="1"/>
  <c r="AD12" i="1" s="1"/>
  <c r="AC11" i="1"/>
  <c r="R9" i="1"/>
  <c r="R13" i="1" s="1"/>
  <c r="AB34" i="18"/>
  <c r="AA34" i="19"/>
  <c r="AC9" i="19"/>
  <c r="AC14" i="19"/>
  <c r="AD14" i="19" s="1"/>
  <c r="AC18" i="19"/>
  <c r="AD18" i="19" s="1"/>
  <c r="AC22" i="19"/>
  <c r="AD22" i="19" s="1"/>
  <c r="AC26" i="19"/>
  <c r="AD26" i="19" s="1"/>
  <c r="AC30" i="19"/>
  <c r="AD30" i="19" s="1"/>
  <c r="AC14" i="18"/>
  <c r="AD14" i="18" s="1"/>
  <c r="AC18" i="18"/>
  <c r="AD18" i="18" s="1"/>
  <c r="AC22" i="18"/>
  <c r="AD22" i="18" s="1"/>
  <c r="AC26" i="18"/>
  <c r="AD26" i="18" s="1"/>
  <c r="AC30" i="18"/>
  <c r="AD30" i="18" s="1"/>
  <c r="AA9" i="7"/>
  <c r="AA34" i="7" l="1"/>
  <c r="M35" i="6"/>
  <c r="AC28" i="7"/>
  <c r="AD28" i="7" s="1"/>
  <c r="AC12" i="7"/>
  <c r="AD12" i="7" s="1"/>
  <c r="AC20" i="7"/>
  <c r="AD20" i="7" s="1"/>
  <c r="AC31" i="7"/>
  <c r="AD31" i="7" s="1"/>
  <c r="AC19" i="7"/>
  <c r="AD19" i="7" s="1"/>
  <c r="AC13" i="7"/>
  <c r="AD13" i="7" s="1"/>
  <c r="AC29" i="7"/>
  <c r="AD29" i="7" s="1"/>
  <c r="AC11" i="7"/>
  <c r="AD11" i="7" s="1"/>
  <c r="AC27" i="7"/>
  <c r="AD27" i="7" s="1"/>
  <c r="AC21" i="7"/>
  <c r="AD21" i="7" s="1"/>
  <c r="AC15" i="7"/>
  <c r="AD15" i="7" s="1"/>
  <c r="AC25" i="7"/>
  <c r="AD25" i="7" s="1"/>
  <c r="R34" i="7"/>
  <c r="AC23" i="7"/>
  <c r="AD23" i="7" s="1"/>
  <c r="AC17" i="7"/>
  <c r="AD17" i="7" s="1"/>
  <c r="AC33" i="7"/>
  <c r="AD33" i="7" s="1"/>
  <c r="AB9" i="7"/>
  <c r="AB34" i="7" s="1"/>
  <c r="AD10" i="1"/>
  <c r="AC10" i="1"/>
  <c r="AC12" i="1"/>
  <c r="AC9" i="1"/>
  <c r="AD9" i="1"/>
  <c r="AD13" i="1" s="1"/>
  <c r="Z15" i="1" s="1"/>
  <c r="Z16" i="1" s="1"/>
  <c r="AC29" i="19"/>
  <c r="AD29" i="19" s="1"/>
  <c r="AC13" i="19"/>
  <c r="AD13" i="19" s="1"/>
  <c r="AC27" i="19"/>
  <c r="AD27" i="19" s="1"/>
  <c r="AC10" i="19"/>
  <c r="AD10" i="19" s="1"/>
  <c r="AC25" i="19"/>
  <c r="AD25" i="19" s="1"/>
  <c r="AC23" i="19"/>
  <c r="AD23" i="19" s="1"/>
  <c r="R34" i="19"/>
  <c r="AC21" i="19"/>
  <c r="AD21" i="19" s="1"/>
  <c r="AC19" i="19"/>
  <c r="AD19" i="19" s="1"/>
  <c r="AC33" i="19"/>
  <c r="AD33" i="19" s="1"/>
  <c r="AC17" i="19"/>
  <c r="AD17" i="19" s="1"/>
  <c r="AC31" i="19"/>
  <c r="AD31" i="19" s="1"/>
  <c r="AC15" i="19"/>
  <c r="AD15" i="19" s="1"/>
  <c r="AC29" i="18"/>
  <c r="AD29" i="18" s="1"/>
  <c r="AC13" i="18"/>
  <c r="AD13" i="18" s="1"/>
  <c r="AC10" i="18"/>
  <c r="AD10" i="18" s="1"/>
  <c r="AC28" i="18"/>
  <c r="AD28" i="18" s="1"/>
  <c r="AC20" i="18"/>
  <c r="AD20" i="18" s="1"/>
  <c r="AC12" i="18"/>
  <c r="AD12" i="18" s="1"/>
  <c r="AC27" i="18"/>
  <c r="AD27" i="18" s="1"/>
  <c r="AC25" i="18"/>
  <c r="AD25" i="18" s="1"/>
  <c r="AC23" i="18"/>
  <c r="AD23" i="18" s="1"/>
  <c r="R34" i="18"/>
  <c r="AC11" i="18"/>
  <c r="AD11" i="18" s="1"/>
  <c r="AC21" i="18"/>
  <c r="AD21" i="18" s="1"/>
  <c r="AC19" i="18"/>
  <c r="AD19" i="18" s="1"/>
  <c r="AC32" i="18"/>
  <c r="AD32" i="18" s="1"/>
  <c r="AC24" i="18"/>
  <c r="AD24" i="18" s="1"/>
  <c r="AC16" i="18"/>
  <c r="AD16" i="18" s="1"/>
  <c r="AC33" i="18"/>
  <c r="AD33" i="18" s="1"/>
  <c r="AC17" i="18"/>
  <c r="AD17" i="18" s="1"/>
  <c r="AC15" i="18"/>
  <c r="AD15" i="18" s="1"/>
  <c r="AC31" i="18"/>
  <c r="AD31" i="18" s="1"/>
  <c r="AC9" i="7"/>
  <c r="AD9" i="7" s="1"/>
  <c r="AC34" i="19" l="1"/>
  <c r="AC34" i="18"/>
  <c r="AD34" i="7"/>
  <c r="Z36" i="7" s="1"/>
  <c r="Z37" i="7" s="1"/>
  <c r="AC34" i="7"/>
  <c r="AC13" i="1"/>
  <c r="AD34" i="19"/>
  <c r="Z36" i="19" s="1"/>
  <c r="AD34" i="18"/>
  <c r="Z36" i="18" s="1"/>
  <c r="Z37" i="18" s="1"/>
  <c r="Z37" i="19" l="1"/>
  <c r="V35" i="6"/>
  <c r="S10" i="11"/>
  <c r="R10" i="11"/>
  <c r="Q10" i="11"/>
  <c r="M10" i="11"/>
  <c r="O10" i="11" s="1"/>
  <c r="T10" i="11" s="1"/>
  <c r="U10" i="11" s="1"/>
  <c r="S9" i="11"/>
  <c r="S11" i="11" s="1"/>
  <c r="R9" i="11"/>
  <c r="R11" i="11" s="1"/>
  <c r="Q9" i="11"/>
  <c r="Q11" i="11" s="1"/>
  <c r="M9" i="11"/>
  <c r="R5" i="11"/>
  <c r="E2" i="17"/>
  <c r="E2" i="16"/>
  <c r="E2" i="13"/>
  <c r="B5" i="17"/>
  <c r="B6" i="17"/>
  <c r="B5" i="16"/>
  <c r="B6" i="16"/>
  <c r="N21" i="17"/>
  <c r="L21" i="17"/>
  <c r="J21" i="17"/>
  <c r="M5" i="17" s="1"/>
  <c r="Q20" i="17"/>
  <c r="M20" i="17"/>
  <c r="R20" i="17" s="1"/>
  <c r="Q19" i="17"/>
  <c r="M19" i="17"/>
  <c r="O19" i="17" s="1"/>
  <c r="T19" i="17" s="1"/>
  <c r="U19" i="17" s="1"/>
  <c r="Q18" i="17"/>
  <c r="M18" i="17"/>
  <c r="Q17" i="17"/>
  <c r="M17" i="17"/>
  <c r="Q16" i="17"/>
  <c r="M16" i="17"/>
  <c r="Q15" i="17"/>
  <c r="M15" i="17"/>
  <c r="O15" i="17" s="1"/>
  <c r="T15" i="17" s="1"/>
  <c r="U15" i="17" s="1"/>
  <c r="Q14" i="17"/>
  <c r="M14" i="17"/>
  <c r="Q13" i="17"/>
  <c r="M13" i="17"/>
  <c r="Q12" i="17"/>
  <c r="M12" i="17"/>
  <c r="Q11" i="17"/>
  <c r="M11" i="17"/>
  <c r="O11" i="17" s="1"/>
  <c r="T11" i="17" s="1"/>
  <c r="U11" i="17" s="1"/>
  <c r="Q10" i="17"/>
  <c r="M10" i="17"/>
  <c r="Q9" i="17"/>
  <c r="Q21" i="17" s="1"/>
  <c r="M9" i="17"/>
  <c r="O9" i="17" s="1"/>
  <c r="P9" i="17" s="1"/>
  <c r="P21" i="17" s="1"/>
  <c r="P21" i="16"/>
  <c r="N21" i="16"/>
  <c r="L21" i="16"/>
  <c r="J21" i="16"/>
  <c r="M5" i="16" s="1"/>
  <c r="R5" i="16" s="1"/>
  <c r="Q20" i="16"/>
  <c r="T20" i="16"/>
  <c r="U20" i="16" s="1"/>
  <c r="R20" i="16"/>
  <c r="Q19" i="16"/>
  <c r="R19" i="16"/>
  <c r="R18" i="16"/>
  <c r="Q18" i="16"/>
  <c r="T18" i="16"/>
  <c r="U18" i="16" s="1"/>
  <c r="Q17" i="16"/>
  <c r="T17" i="16"/>
  <c r="U17" i="16" s="1"/>
  <c r="Q16" i="16"/>
  <c r="T16" i="16"/>
  <c r="U16" i="16" s="1"/>
  <c r="R16" i="16"/>
  <c r="Q15" i="16"/>
  <c r="R15" i="16"/>
  <c r="R14" i="16"/>
  <c r="Q14" i="16"/>
  <c r="T14" i="16"/>
  <c r="U14" i="16" s="1"/>
  <c r="Q13" i="16"/>
  <c r="T13" i="16"/>
  <c r="U13" i="16" s="1"/>
  <c r="Q12" i="16"/>
  <c r="T12" i="16"/>
  <c r="U12" i="16" s="1"/>
  <c r="R12" i="16"/>
  <c r="Q11" i="16"/>
  <c r="R11" i="16"/>
  <c r="R10" i="16"/>
  <c r="Q10" i="16"/>
  <c r="T10" i="16"/>
  <c r="U10" i="16" s="1"/>
  <c r="Q9" i="16"/>
  <c r="Q21" i="16" s="1"/>
  <c r="M9" i="16"/>
  <c r="O9" i="16" s="1"/>
  <c r="B6" i="13"/>
  <c r="B5" i="13"/>
  <c r="N21" i="13"/>
  <c r="L21" i="13"/>
  <c r="M5" i="13"/>
  <c r="Q20" i="13"/>
  <c r="M20" i="13"/>
  <c r="R20" i="13" s="1"/>
  <c r="S20" i="13" s="1"/>
  <c r="Q19" i="13"/>
  <c r="M19" i="13"/>
  <c r="R19" i="13" s="1"/>
  <c r="S19" i="13" s="1"/>
  <c r="Q18" i="13"/>
  <c r="M18" i="13"/>
  <c r="O18" i="13" s="1"/>
  <c r="Q17" i="13"/>
  <c r="M17" i="13"/>
  <c r="O17" i="13" s="1"/>
  <c r="Q16" i="13"/>
  <c r="M16" i="13"/>
  <c r="R16" i="13" s="1"/>
  <c r="S16" i="13" s="1"/>
  <c r="Q15" i="13"/>
  <c r="M15" i="13"/>
  <c r="R15" i="13" s="1"/>
  <c r="S15" i="13" s="1"/>
  <c r="Q14" i="13"/>
  <c r="M14" i="13"/>
  <c r="O14" i="13" s="1"/>
  <c r="Q13" i="13"/>
  <c r="M13" i="13"/>
  <c r="O13" i="13" s="1"/>
  <c r="Q12" i="13"/>
  <c r="M12" i="13"/>
  <c r="R12" i="13" s="1"/>
  <c r="S12" i="13" s="1"/>
  <c r="Q11" i="13"/>
  <c r="M11" i="13"/>
  <c r="R11" i="13" s="1"/>
  <c r="S11" i="13" s="1"/>
  <c r="Q10" i="13"/>
  <c r="M10" i="13"/>
  <c r="O10" i="13" s="1"/>
  <c r="Q9" i="13"/>
  <c r="M9" i="13"/>
  <c r="O9" i="13" s="1"/>
  <c r="T18" i="13" l="1"/>
  <c r="U18" i="13" s="1"/>
  <c r="P18" i="13"/>
  <c r="T17" i="13"/>
  <c r="U17" i="13" s="1"/>
  <c r="P17" i="13"/>
  <c r="T14" i="13"/>
  <c r="U14" i="13" s="1"/>
  <c r="P14" i="13"/>
  <c r="T13" i="13"/>
  <c r="U13" i="13" s="1"/>
  <c r="P13" i="13"/>
  <c r="T10" i="13"/>
  <c r="U10" i="13" s="1"/>
  <c r="P10" i="13"/>
  <c r="T9" i="13"/>
  <c r="U9" i="13" s="1"/>
  <c r="P9" i="13"/>
  <c r="N23" i="16"/>
  <c r="O12" i="17"/>
  <c r="T12" i="17" s="1"/>
  <c r="U12" i="17" s="1"/>
  <c r="O16" i="17"/>
  <c r="T16" i="17" s="1"/>
  <c r="U16" i="17" s="1"/>
  <c r="O20" i="17"/>
  <c r="T20" i="17" s="1"/>
  <c r="U20" i="17" s="1"/>
  <c r="R10" i="17"/>
  <c r="O10" i="17"/>
  <c r="T10" i="17" s="1"/>
  <c r="U10" i="17" s="1"/>
  <c r="R14" i="17"/>
  <c r="O14" i="17"/>
  <c r="T14" i="17" s="1"/>
  <c r="U14" i="17" s="1"/>
  <c r="R18" i="17"/>
  <c r="O18" i="17"/>
  <c r="T18" i="17" s="1"/>
  <c r="U18" i="17" s="1"/>
  <c r="R12" i="17"/>
  <c r="R16" i="17"/>
  <c r="R11" i="17"/>
  <c r="T13" i="17"/>
  <c r="U13" i="17" s="1"/>
  <c r="O13" i="17"/>
  <c r="R15" i="17"/>
  <c r="O17" i="17"/>
  <c r="T17" i="17" s="1"/>
  <c r="U17" i="17" s="1"/>
  <c r="R19" i="17"/>
  <c r="R10" i="13"/>
  <c r="S10" i="13" s="1"/>
  <c r="O12" i="13"/>
  <c r="R14" i="13"/>
  <c r="S14" i="13" s="1"/>
  <c r="O16" i="13"/>
  <c r="R18" i="13"/>
  <c r="S18" i="13" s="1"/>
  <c r="O20" i="13"/>
  <c r="Q21" i="13"/>
  <c r="R13" i="13"/>
  <c r="S13" i="13" s="1"/>
  <c r="R17" i="13"/>
  <c r="S17" i="13" s="1"/>
  <c r="O9" i="11"/>
  <c r="M11" i="11"/>
  <c r="N23" i="17"/>
  <c r="T9" i="17"/>
  <c r="R5" i="17"/>
  <c r="M21" i="17"/>
  <c r="R9" i="17"/>
  <c r="S9" i="17" s="1"/>
  <c r="S21" i="17" s="1"/>
  <c r="R13" i="17"/>
  <c r="R17" i="17"/>
  <c r="T9" i="16"/>
  <c r="R9" i="16"/>
  <c r="S21" i="16" s="1"/>
  <c r="T11" i="16"/>
  <c r="U11" i="16" s="1"/>
  <c r="R13" i="16"/>
  <c r="T15" i="16"/>
  <c r="U15" i="16" s="1"/>
  <c r="R17" i="16"/>
  <c r="T19" i="16"/>
  <c r="U19" i="16" s="1"/>
  <c r="M21" i="16"/>
  <c r="R9" i="13"/>
  <c r="R5" i="13"/>
  <c r="M21" i="13"/>
  <c r="O11" i="13"/>
  <c r="O15" i="13"/>
  <c r="O19" i="13"/>
  <c r="T20" i="13" l="1"/>
  <c r="U20" i="13" s="1"/>
  <c r="P20" i="13"/>
  <c r="T19" i="13"/>
  <c r="U19" i="13" s="1"/>
  <c r="P19" i="13"/>
  <c r="T16" i="13"/>
  <c r="U16" i="13" s="1"/>
  <c r="P16" i="13"/>
  <c r="T15" i="13"/>
  <c r="U15" i="13" s="1"/>
  <c r="P15" i="13"/>
  <c r="T12" i="13"/>
  <c r="U12" i="13" s="1"/>
  <c r="P12" i="13"/>
  <c r="T11" i="13"/>
  <c r="U11" i="13" s="1"/>
  <c r="P11" i="13"/>
  <c r="S9" i="13"/>
  <c r="S21" i="13" s="1"/>
  <c r="O21" i="17"/>
  <c r="R21" i="13"/>
  <c r="T9" i="11"/>
  <c r="O11" i="11"/>
  <c r="R21" i="17"/>
  <c r="T21" i="17"/>
  <c r="U9" i="17"/>
  <c r="U21" i="17" s="1"/>
  <c r="S23" i="17" s="1"/>
  <c r="S24" i="17" s="1"/>
  <c r="O21" i="16"/>
  <c r="R21" i="16"/>
  <c r="T21" i="16"/>
  <c r="U9" i="16"/>
  <c r="U21" i="16" s="1"/>
  <c r="S23" i="16" s="1"/>
  <c r="O21" i="13"/>
  <c r="U21" i="13"/>
  <c r="S23" i="13" l="1"/>
  <c r="T21" i="13"/>
  <c r="P21" i="13"/>
  <c r="U9" i="11"/>
  <c r="U11" i="11" s="1"/>
  <c r="S13" i="11" s="1"/>
  <c r="S14" i="11" s="1"/>
  <c r="T11" i="11"/>
  <c r="S24" i="16"/>
  <c r="N23" i="13" l="1"/>
  <c r="S24" i="13" s="1"/>
  <c r="V36" i="12"/>
  <c r="Q1" i="11"/>
  <c r="M36" i="12" l="1"/>
  <c r="V12" i="12"/>
  <c r="V11" i="12"/>
  <c r="E2" i="11"/>
  <c r="V12" i="10"/>
  <c r="V11" i="10"/>
  <c r="J35" i="10" l="1"/>
  <c r="V35" i="12" l="1"/>
  <c r="J35" i="12"/>
  <c r="AE36" i="12" l="1"/>
  <c r="AE35" i="12" s="1"/>
  <c r="V35" i="10"/>
  <c r="AE36" i="10"/>
  <c r="AE35" i="10" s="1"/>
  <c r="W11" i="6" l="1"/>
  <c r="W10" i="6"/>
  <c r="J34" i="6" l="1"/>
  <c r="W11" i="5" l="1"/>
  <c r="W10" i="5"/>
  <c r="Y1" i="1"/>
  <c r="E2" i="1" l="1"/>
  <c r="V34" i="6" l="1"/>
  <c r="AE35" i="6"/>
  <c r="AE34" i="6" s="1"/>
  <c r="B6" i="1" l="1"/>
  <c r="B5" i="1"/>
  <c r="M35" i="5" l="1"/>
  <c r="J34" i="5" s="1"/>
  <c r="V35" i="5" l="1"/>
  <c r="V34" i="5" s="1"/>
  <c r="AE35" i="5" l="1"/>
  <c r="AE34" i="5" s="1"/>
</calcChain>
</file>

<file path=xl/sharedStrings.xml><?xml version="1.0" encoding="utf-8"?>
<sst xmlns="http://schemas.openxmlformats.org/spreadsheetml/2006/main" count="879" uniqueCount="215">
  <si>
    <t>５．添付書類（４）その他補助金の交付に関して参考となる書類</t>
  </si>
  <si>
    <t>実施する補助対象事業の費目：</t>
    <phoneticPr fontId="7"/>
  </si>
  <si>
    <t>ネットワーク構築支援費</t>
  </si>
  <si>
    <r>
      <rPr>
        <b/>
        <sz val="9"/>
        <color rgb="FFFF0000"/>
        <rFont val="游ゴシック"/>
        <family val="3"/>
        <charset val="128"/>
      </rPr>
      <t>見本</t>
    </r>
    <r>
      <rPr>
        <b/>
        <sz val="9"/>
        <rFont val="游ゴシック"/>
        <family val="3"/>
        <charset val="128"/>
      </rPr>
      <t xml:space="preserve"> 出張等計画書&lt;公共交通機関を使用した場合&gt;</t>
    </r>
    <rPh sb="0" eb="2">
      <t>ミホン</t>
    </rPh>
    <rPh sb="3" eb="5">
      <t>シュッチョウ</t>
    </rPh>
    <rPh sb="5" eb="6">
      <t>トウ</t>
    </rPh>
    <rPh sb="6" eb="9">
      <t>ケイカクショ</t>
    </rPh>
    <rPh sb="8" eb="9">
      <t>ショ</t>
    </rPh>
    <phoneticPr fontId="5"/>
  </si>
  <si>
    <t>社会福祉法人国交会自動車苑
千代田リハビリテーションセンター</t>
    <rPh sb="0" eb="9">
      <t>シャカイフクシホウジンコッコウカイ</t>
    </rPh>
    <rPh sb="9" eb="12">
      <t>ジドウシャ</t>
    </rPh>
    <rPh sb="12" eb="13">
      <t>エン</t>
    </rPh>
    <phoneticPr fontId="5"/>
  </si>
  <si>
    <t>理事長　国土　太郎</t>
    <phoneticPr fontId="5"/>
  </si>
  <si>
    <t>１．出張等の概要</t>
    <rPh sb="2" eb="4">
      <t>シュッチョウ</t>
    </rPh>
    <phoneticPr fontId="5"/>
  </si>
  <si>
    <t>①</t>
    <phoneticPr fontId="6"/>
  </si>
  <si>
    <t>出張日時</t>
  </si>
  <si>
    <t>：</t>
    <phoneticPr fontId="5"/>
  </si>
  <si>
    <t>　</t>
    <phoneticPr fontId="5"/>
  </si>
  <si>
    <t>②</t>
    <phoneticPr fontId="6"/>
  </si>
  <si>
    <t>出張先</t>
  </si>
  <si>
    <t>（施設名）</t>
    <rPh sb="1" eb="2">
      <t>シ</t>
    </rPh>
    <rPh sb="2" eb="3">
      <t>セツ</t>
    </rPh>
    <rPh sb="3" eb="4">
      <t>メイ</t>
    </rPh>
    <phoneticPr fontId="6"/>
  </si>
  <si>
    <t>〇〇町役場</t>
    <rPh sb="2" eb="5">
      <t>マチヤクバ</t>
    </rPh>
    <phoneticPr fontId="5"/>
  </si>
  <si>
    <t>（住所）</t>
    <rPh sb="1" eb="2">
      <t>ジュウ</t>
    </rPh>
    <rPh sb="2" eb="3">
      <t>ジョ</t>
    </rPh>
    <phoneticPr fontId="6"/>
  </si>
  <si>
    <t>〇〇県〇〇市〇〇町1-5-5</t>
    <rPh sb="2" eb="3">
      <t>ケン</t>
    </rPh>
    <rPh sb="5" eb="6">
      <t>シ</t>
    </rPh>
    <rPh sb="8" eb="9">
      <t>チョウ</t>
    </rPh>
    <phoneticPr fontId="5"/>
  </si>
  <si>
    <t>③</t>
    <phoneticPr fontId="6"/>
  </si>
  <si>
    <t>出張者（役職、氏名）</t>
  </si>
  <si>
    <t>（役職A）</t>
    <rPh sb="1" eb="3">
      <t>ヤクショク</t>
    </rPh>
    <phoneticPr fontId="6"/>
  </si>
  <si>
    <t>各種療法士</t>
    <rPh sb="0" eb="2">
      <t>カクシュ</t>
    </rPh>
    <rPh sb="2" eb="5">
      <t>リョウホウシ</t>
    </rPh>
    <phoneticPr fontId="5"/>
  </si>
  <si>
    <t>（氏名A）</t>
    <rPh sb="1" eb="3">
      <t>シメイ</t>
    </rPh>
    <phoneticPr fontId="6"/>
  </si>
  <si>
    <t>内田　守</t>
    <rPh sb="0" eb="2">
      <t>ウチダ</t>
    </rPh>
    <rPh sb="3" eb="4">
      <t>マモ</t>
    </rPh>
    <phoneticPr fontId="5"/>
  </si>
  <si>
    <t>（役職B）</t>
    <phoneticPr fontId="5"/>
  </si>
  <si>
    <t>大学教授</t>
    <rPh sb="0" eb="2">
      <t>ダイガク</t>
    </rPh>
    <rPh sb="2" eb="4">
      <t>キョウジュ</t>
    </rPh>
    <phoneticPr fontId="5"/>
  </si>
  <si>
    <t>（氏名B）</t>
    <phoneticPr fontId="5"/>
  </si>
  <si>
    <t>（役職C）</t>
    <phoneticPr fontId="5"/>
  </si>
  <si>
    <t>（氏名C）</t>
    <phoneticPr fontId="5"/>
  </si>
  <si>
    <t>④出張等の内容：</t>
    <rPh sb="1" eb="3">
      <t>シュッチョウ</t>
    </rPh>
    <phoneticPr fontId="6"/>
  </si>
  <si>
    <t>別紙参照
（※出張の概要、資料等を添付すること。）</t>
    <rPh sb="0" eb="2">
      <t>ベッシ</t>
    </rPh>
    <rPh sb="2" eb="4">
      <t>サンショウ</t>
    </rPh>
    <rPh sb="7" eb="9">
      <t>シュッチョウ</t>
    </rPh>
    <rPh sb="10" eb="12">
      <t>ガイヨウ</t>
    </rPh>
    <rPh sb="13" eb="15">
      <t>シリョウ</t>
    </rPh>
    <rPh sb="15" eb="16">
      <t>トウ</t>
    </rPh>
    <rPh sb="17" eb="19">
      <t>テンプ</t>
    </rPh>
    <phoneticPr fontId="6"/>
  </si>
  <si>
    <t>⑤</t>
    <phoneticPr fontId="6"/>
  </si>
  <si>
    <t>当該出張により期待される高次脳機能障害者の社会復帰促進への効果</t>
    <phoneticPr fontId="5"/>
  </si>
  <si>
    <t>　地域連携支援の基本構造の構築の為、各種事業所・市町村役場等への訪問を実施。（人材の養成や受け皿の拡充）
　その他、高次脳機能障害を多くの住民に普及させることで、就労先、地域生活での理解を進め、支え思いやる体制の構築を目標とする。</t>
    <rPh sb="45" eb="46">
      <t>ウ</t>
    </rPh>
    <rPh sb="47" eb="48">
      <t>ザラ</t>
    </rPh>
    <rPh sb="49" eb="51">
      <t>カクジュウ</t>
    </rPh>
    <phoneticPr fontId="6"/>
  </si>
  <si>
    <t>出張等の旅行行程</t>
  </si>
  <si>
    <t>別紙「行程表及び旅費積算書」のとおり</t>
    <rPh sb="0" eb="2">
      <t>ベッシ</t>
    </rPh>
    <phoneticPr fontId="5"/>
  </si>
  <si>
    <t>出張等の参加に要する経費</t>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</si>
  <si>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</si>
  <si>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</si>
  <si>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</si>
  <si>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旅費</t>
    <rPh sb="0" eb="2">
      <t>リョヒ</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</si>
  <si>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</si>
  <si>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</si>
  <si>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※旅費の積算方法は、別紙「行程表及び旅費積算書」のとおり</t>
    <rPh sb="1" eb="3">
      <t>リョヒ</t>
    </rPh>
    <rPh sb="4" eb="6">
      <t>セキサン</t>
    </rPh>
    <rPh sb="6" eb="8">
      <t>ホウホウ</t>
    </rPh>
    <rPh sb="10" eb="12">
      <t>ベッシ</t>
    </rPh>
    <phoneticPr fontId="5"/>
  </si>
  <si>
    <t>（注）</t>
    <phoneticPr fontId="6"/>
  </si>
  <si>
    <r>
      <t>　出張等の旅行行程が複数ある場合には、原則として、</t>
    </r>
    <r>
      <rPr>
        <u/>
        <sz val="9"/>
        <rFont val="游ゴシック"/>
        <family val="3"/>
        <charset val="128"/>
      </rPr>
      <t>当該出張等の旅行行程毎に本書を作成</t>
    </r>
    <r>
      <rPr>
        <sz val="9"/>
        <rFont val="游ゴシック"/>
        <family val="3"/>
        <charset val="128"/>
      </rPr>
      <t>すること。また、当該様式内に必要事項が記入しきれない場合には、適宜、別の用紙を用いて作成すること。</t>
    </r>
    <rPh sb="1" eb="3">
      <t>シュッチョウ</t>
    </rPh>
    <rPh sb="3" eb="4">
      <t>トウ</t>
    </rPh>
    <rPh sb="5" eb="7">
      <t>リョコウ</t>
    </rPh>
    <rPh sb="7" eb="9">
      <t>コウテイ</t>
    </rPh>
    <rPh sb="10" eb="12">
      <t>フクスウ</t>
    </rPh>
    <rPh sb="14" eb="16">
      <t>バアイ</t>
    </rPh>
    <rPh sb="19" eb="21">
      <t>ゲンソク</t>
    </rPh>
    <rPh sb="25" eb="27">
      <t>トウガイ</t>
    </rPh>
    <rPh sb="27" eb="29">
      <t>シュッチョウ</t>
    </rPh>
    <rPh sb="29" eb="30">
      <t>トウ</t>
    </rPh>
    <rPh sb="31" eb="33">
      <t>リョコウ</t>
    </rPh>
    <rPh sb="33" eb="35">
      <t>コウテイ</t>
    </rPh>
    <rPh sb="35" eb="36">
      <t>ゴト</t>
    </rPh>
    <rPh sb="37" eb="39">
      <t>ホンショ</t>
    </rPh>
    <rPh sb="40" eb="42">
      <t>サクセイ</t>
    </rPh>
    <rPh sb="76" eb="77">
      <t>ベツ</t>
    </rPh>
    <rPh sb="78" eb="80">
      <t>ヨウシ</t>
    </rPh>
    <rPh sb="81" eb="82">
      <t>モチ</t>
    </rPh>
    <rPh sb="84" eb="86">
      <t>サクセイ</t>
    </rPh>
    <phoneticPr fontId="6"/>
  </si>
  <si>
    <t>実施する補助対象事業の費目：</t>
    <phoneticPr fontId="5"/>
  </si>
  <si>
    <r>
      <rPr>
        <b/>
        <sz val="9"/>
        <color rgb="FFFF0000"/>
        <rFont val="游ゴシック"/>
        <family val="3"/>
        <charset val="128"/>
      </rPr>
      <t>見本</t>
    </r>
    <r>
      <rPr>
        <b/>
        <sz val="9"/>
        <rFont val="游ゴシック"/>
        <family val="3"/>
        <charset val="128"/>
      </rPr>
      <t xml:space="preserve"> 行程表及び旅費積算書&lt;公共交通機関を使用した場合&gt;</t>
    </r>
    <rPh sb="0" eb="2">
      <t>ミホン</t>
    </rPh>
    <rPh sb="3" eb="6">
      <t>コウテイヒョウ</t>
    </rPh>
    <rPh sb="6" eb="7">
      <t>オヨ</t>
    </rPh>
    <rPh sb="8" eb="10">
      <t>リョヒ</t>
    </rPh>
    <rPh sb="10" eb="12">
      <t>セキサン</t>
    </rPh>
    <rPh sb="12" eb="13">
      <t>ショ</t>
    </rPh>
    <phoneticPr fontId="5"/>
  </si>
  <si>
    <t>補助対象経費（事業所負担額）</t>
    <rPh sb="0" eb="2">
      <t>ホジョ</t>
    </rPh>
    <rPh sb="2" eb="4">
      <t>タイショウ</t>
    </rPh>
    <rPh sb="4" eb="6">
      <t>ケイヒ</t>
    </rPh>
    <rPh sb="7" eb="10">
      <t>ジギョウショ</t>
    </rPh>
    <rPh sb="10" eb="12">
      <t>フタン</t>
    </rPh>
    <rPh sb="12" eb="13">
      <t>ガク</t>
    </rPh>
    <phoneticPr fontId="5"/>
  </si>
  <si>
    <t>補助金申請額（国家公務員等の旅費に関する法律積算額）</t>
    <phoneticPr fontId="5"/>
  </si>
  <si>
    <t>氏名：</t>
    <rPh sb="0" eb="2">
      <t>シメイ</t>
    </rPh>
    <phoneticPr fontId="5"/>
  </si>
  <si>
    <t>(パック料金)
包括宿泊費</t>
    <rPh sb="4" eb="6">
      <t>リョウキン</t>
    </rPh>
    <rPh sb="8" eb="10">
      <t>ホウカツ</t>
    </rPh>
    <rPh sb="10" eb="13">
      <t>シュクハクヒ</t>
    </rPh>
    <phoneticPr fontId="5"/>
  </si>
  <si>
    <t>夕食の有無</t>
    <phoneticPr fontId="5"/>
  </si>
  <si>
    <t>なし</t>
  </si>
  <si>
    <t>朝食の有無</t>
    <phoneticPr fontId="5"/>
  </si>
  <si>
    <t>あり</t>
  </si>
  <si>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</si>
  <si>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</si>
  <si>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</si>
  <si>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</si>
  <si>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宿泊費</t>
    <rPh sb="0" eb="3">
      <t>シュクハクヒ</t>
    </rPh>
    <phoneticPr fontId="5"/>
  </si>
  <si>
    <t>宿泊手当</t>
    <rPh sb="0" eb="2">
      <t>シュクハク</t>
    </rPh>
    <rPh sb="2" eb="4">
      <t>テアテ</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</si>
  <si>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</si>
  <si>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</si>
  <si>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</si>
  <si>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</si>
  <si>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</si>
  <si>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</si>
  <si>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</si>
  <si>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</si>
  <si>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</si>
  <si>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</si>
  <si>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</si>
  <si>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夜数</t>
    <rPh sb="0" eb="1">
      <t>ヨル</t>
    </rPh>
    <rPh sb="1" eb="2">
      <t>カズ</t>
    </rPh>
    <phoneticPr fontId="5"/>
  </si>
  <si>
    <t>実費</t>
  </si>
  <si>
    <t>定額</t>
    <rPh sb="0" eb="2">
      <t>テイガク</t>
    </rPh>
    <phoneticPr fontId="5"/>
  </si>
  <si>
    <t>上限額</t>
  </si>
  <si>
    <t>km</t>
    <phoneticPr fontId="5"/>
  </si>
  <si>
    <t>円</t>
    <rPh sb="0" eb="1">
      <t>エン</t>
    </rPh>
    <phoneticPr fontId="5"/>
  </si>
  <si>
    <t>夜</t>
    <rPh sb="0" eb="1">
      <t>ヨル</t>
    </rPh>
    <phoneticPr fontId="5"/>
  </si>
  <si>
    <t>～</t>
  </si>
  <si>
    <t>浜田山</t>
    <rPh sb="0" eb="3">
      <t>ハマダヤマ</t>
    </rPh>
    <phoneticPr fontId="5"/>
  </si>
  <si>
    <t>井の頭線</t>
    <rPh sb="0" eb="1">
      <t>イ</t>
    </rPh>
    <rPh sb="2" eb="4">
      <t>カシラセン</t>
    </rPh>
    <phoneticPr fontId="5"/>
  </si>
  <si>
    <t>渋谷</t>
    <rPh sb="0" eb="2">
      <t>シブヤ</t>
    </rPh>
    <phoneticPr fontId="5"/>
  </si>
  <si>
    <t>JR</t>
    <phoneticPr fontId="5"/>
  </si>
  <si>
    <t>名古屋</t>
    <rPh sb="0" eb="3">
      <t>ナゴヤ</t>
    </rPh>
    <phoneticPr fontId="5"/>
  </si>
  <si>
    <t>愛知県</t>
    <rPh sb="0" eb="3">
      <t>アイチケン</t>
    </rPh>
    <phoneticPr fontId="5"/>
  </si>
  <si>
    <t>計</t>
    <rPh sb="0" eb="1">
      <t>ケイ</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</si>
  <si>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</si>
  <si>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phoneticPr fontId="5"/>
  </si>
  <si>
    <t>自己負担額</t>
    <phoneticPr fontId="5"/>
  </si>
  <si>
    <t>出張等計画書&lt;公共交通機関を使用した場合&gt;</t>
    <rPh sb="0" eb="3">
      <t>シュッチョウトウ</t>
    </rPh>
    <rPh sb="3" eb="5">
      <t>ケイカク</t>
    </rPh>
    <rPh sb="5" eb="6">
      <t>ショ</t>
    </rPh>
    <phoneticPr fontId="5"/>
  </si>
  <si>
    <t>２．</t>
    <phoneticPr fontId="5"/>
  </si>
  <si>
    <t>３．</t>
    <phoneticPr fontId="5"/>
  </si>
  <si>
    <t>行程表及び旅費積算書&lt;公共交通機関を使用する場合&gt;</t>
    <rPh sb="0" eb="3">
      <t>コウテイヒョウ</t>
    </rPh>
    <rPh sb="3" eb="4">
      <t>オヨ</t>
    </rPh>
    <rPh sb="5" eb="7">
      <t>リョヒ</t>
    </rPh>
    <rPh sb="7" eb="9">
      <t>セキサン</t>
    </rPh>
    <rPh sb="9" eb="10">
      <t>ショ</t>
    </rPh>
    <phoneticPr fontId="5"/>
  </si>
  <si>
    <t>自立訓練提供支援費</t>
  </si>
  <si>
    <r>
      <rPr>
        <b/>
        <sz val="9"/>
        <color rgb="FFFF0000"/>
        <rFont val="游ゴシック"/>
        <family val="3"/>
        <charset val="128"/>
      </rPr>
      <t xml:space="preserve">見本 </t>
    </r>
    <r>
      <rPr>
        <b/>
        <sz val="9"/>
        <rFont val="游ゴシック"/>
        <family val="3"/>
        <charset val="128"/>
      </rPr>
      <t>出張等計画書&lt;補助対象事業者所有の自家用車を使用した場合&gt;</t>
    </r>
    <rPh sb="0" eb="2">
      <t>ミホン</t>
    </rPh>
    <rPh sb="3" eb="5">
      <t>シュッチョウ</t>
    </rPh>
    <rPh sb="6" eb="8">
      <t>ケイカク</t>
    </rPh>
    <rPh sb="8" eb="9">
      <t>ショ</t>
    </rPh>
    <phoneticPr fontId="5"/>
  </si>
  <si>
    <t>社会福祉法人国交会自動車苑　
千代田リハビリテーションセンター</t>
    <rPh sb="0" eb="9">
      <t>シャカイフクシホウジンコッコウカイ</t>
    </rPh>
    <rPh sb="9" eb="12">
      <t>ジドウシャ</t>
    </rPh>
    <rPh sb="12" eb="13">
      <t>エン</t>
    </rPh>
    <phoneticPr fontId="5"/>
  </si>
  <si>
    <t>１．</t>
    <phoneticPr fontId="5"/>
  </si>
  <si>
    <t>出張等の概要</t>
  </si>
  <si>
    <t>〇×病院</t>
    <rPh sb="2" eb="4">
      <t>ビョウイン</t>
    </rPh>
    <phoneticPr fontId="5"/>
  </si>
  <si>
    <t>〇〇県○○市○○町〇-×-〇</t>
    <rPh sb="2" eb="3">
      <t>ケン</t>
    </rPh>
    <rPh sb="5" eb="6">
      <t>シ</t>
    </rPh>
    <rPh sb="8" eb="9">
      <t>チョウ</t>
    </rPh>
    <phoneticPr fontId="5"/>
  </si>
  <si>
    <t>出張者（役職、氏名）</t>
    <phoneticPr fontId="5"/>
  </si>
  <si>
    <t>各種福祉士</t>
    <rPh sb="0" eb="2">
      <t>カクシュ</t>
    </rPh>
    <rPh sb="2" eb="5">
      <t>フクシシ</t>
    </rPh>
    <phoneticPr fontId="5"/>
  </si>
  <si>
    <t>東山　恵子</t>
    <rPh sb="0" eb="2">
      <t>ヒガシヤマ</t>
    </rPh>
    <rPh sb="3" eb="5">
      <t>ケイコ</t>
    </rPh>
    <phoneticPr fontId="5"/>
  </si>
  <si>
    <t>④出張等の内容</t>
    <rPh sb="1" eb="3">
      <t>シュッチョウ</t>
    </rPh>
    <phoneticPr fontId="6"/>
  </si>
  <si>
    <t>別紙参照
（※出張等の概要、配布資料等を添付すること。）</t>
    <rPh sb="0" eb="2">
      <t>ベッシ</t>
    </rPh>
    <rPh sb="2" eb="4">
      <t>サンショウ</t>
    </rPh>
    <rPh sb="7" eb="9">
      <t>シュッチョウ</t>
    </rPh>
    <rPh sb="9" eb="10">
      <t>トウ</t>
    </rPh>
    <rPh sb="11" eb="13">
      <t>ガイヨウ</t>
    </rPh>
    <rPh sb="14" eb="16">
      <t>ハイフ</t>
    </rPh>
    <rPh sb="16" eb="18">
      <t>シリョウ</t>
    </rPh>
    <rPh sb="18" eb="19">
      <t>トウ</t>
    </rPh>
    <rPh sb="20" eb="22">
      <t>テンプ</t>
    </rPh>
    <phoneticPr fontId="6"/>
  </si>
  <si>
    <t>⑤当該出張により期待される高次脳機能障害者の社会復帰促進への効果</t>
    <rPh sb="1" eb="3">
      <t>トウガイ</t>
    </rPh>
    <rPh sb="3" eb="5">
      <t>シュッチョウ</t>
    </rPh>
    <rPh sb="8" eb="10">
      <t>キタイ</t>
    </rPh>
    <rPh sb="13" eb="16">
      <t>コウジノウ</t>
    </rPh>
    <rPh sb="16" eb="18">
      <t>キノウ</t>
    </rPh>
    <rPh sb="18" eb="21">
      <t>ショウガイシャ</t>
    </rPh>
    <rPh sb="22" eb="24">
      <t>シャカイ</t>
    </rPh>
    <rPh sb="24" eb="26">
      <t>フッキ</t>
    </rPh>
    <rPh sb="26" eb="28">
      <t>ソクシン</t>
    </rPh>
    <phoneticPr fontId="6"/>
  </si>
  <si>
    <t>　地域連携支援の基本構造の構築の為、各種事業所・市町村役場等への訪問を実施。（人材の養成や受け皿の拡充）
　その他、高次脳機能障害を多くの住民に普及させることで、就労先、地域生活での理解を進め、支え思いやる体制の構築を目標とする。</t>
    <phoneticPr fontId="6"/>
  </si>
  <si>
    <t>別紙「行程表及び旅費積算書」のとおり</t>
    <rPh sb="1" eb="3">
      <t>リョヒ</t>
    </rPh>
    <rPh sb="3" eb="6">
      <t>コウテイヒョウ</t>
    </rPh>
    <rPh sb="4" eb="6">
      <t>ホウホウ</t>
    </rPh>
    <rPh sb="8" eb="10">
      <t>ベッシ</t>
    </rPh>
    <phoneticPr fontId="5"/>
  </si>
  <si>
    <t>※旅費の積算方法は、別紙「旅行行程表及び旅費積算書」のとおり</t>
    <rPh sb="1" eb="3">
      <t>リョヒ</t>
    </rPh>
    <rPh sb="4" eb="6">
      <t>セキサン</t>
    </rPh>
    <rPh sb="6" eb="8">
      <t>ホウホウ</t>
    </rPh>
    <rPh sb="10" eb="12">
      <t>ベッシ</t>
    </rPh>
    <phoneticPr fontId="5"/>
  </si>
  <si>
    <r>
      <rPr>
        <b/>
        <sz val="9"/>
        <color rgb="FFFF0000"/>
        <rFont val="游ゴシック"/>
        <family val="3"/>
        <charset val="128"/>
      </rPr>
      <t xml:space="preserve">見本 </t>
    </r>
    <r>
      <rPr>
        <b/>
        <sz val="9"/>
        <rFont val="游ゴシック"/>
        <family val="3"/>
        <charset val="128"/>
      </rPr>
      <t>行程表及び旅費積算書&lt;補助対象事業者所有の自家用車を使用した場合&gt;</t>
    </r>
    <rPh sb="3" eb="6">
      <t>コウテイヒョウ</t>
    </rPh>
    <rPh sb="6" eb="7">
      <t>オヨ</t>
    </rPh>
    <rPh sb="8" eb="10">
      <t>リョヒ</t>
    </rPh>
    <rPh sb="10" eb="12">
      <t>セキサン</t>
    </rPh>
    <rPh sb="12" eb="13">
      <t>ショ</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</si>
  <si>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</si>
  <si>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</si>
  <si>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ガソリン代</t>
    <rPh sb="4" eb="5">
      <t>ダイ</t>
    </rPh>
    <phoneticPr fontId="5"/>
  </si>
  <si>
    <t>雑費</t>
    <rPh sb="0" eb="2">
      <t>ザッピ</t>
    </rPh>
    <phoneticPr fontId="5"/>
  </si>
  <si>
    <t>宿泊費</t>
    <rPh sb="0" eb="2">
      <t>シュクハク</t>
    </rPh>
    <rPh sb="2" eb="3">
      <t>ヒ</t>
    </rPh>
    <phoneticPr fontId="5"/>
  </si>
  <si>
    <t>所在地</t>
    <rPh sb="0" eb="3">
      <t>ショザイチ</t>
    </rPh>
    <phoneticPr fontId="5"/>
  </si>
  <si>
    <t>到着地</t>
    <rPh sb="0" eb="3">
      <t>トウチャクチ</t>
    </rPh>
    <phoneticPr fontId="5"/>
  </si>
  <si>
    <t>高速道路等
の使用有無</t>
    <rPh sb="0" eb="2">
      <t>コウソク</t>
    </rPh>
    <rPh sb="2" eb="4">
      <t>ドウロ</t>
    </rPh>
    <rPh sb="4" eb="5">
      <t>トウ</t>
    </rPh>
    <rPh sb="7" eb="9">
      <t>シヨウ</t>
    </rPh>
    <rPh sb="9" eb="11">
      <t>ウム</t>
    </rPh>
    <phoneticPr fontId="5"/>
  </si>
  <si>
    <t>実費</t>
    <rPh sb="0" eb="2">
      <t>ジッピ</t>
    </rPh>
    <phoneticPr fontId="5"/>
  </si>
  <si>
    <t>夜数</t>
    <rPh sb="0" eb="1">
      <t>ヨル</t>
    </rPh>
    <rPh sb="1" eb="2">
      <t>スウ</t>
    </rPh>
    <phoneticPr fontId="5"/>
  </si>
  <si>
    <t>上限額</t>
    <rPh sb="0" eb="3">
      <t>ジョウゲンガク</t>
    </rPh>
    <phoneticPr fontId="5"/>
  </si>
  <si>
    <t>○○病院</t>
  </si>
  <si>
    <t>山形県山形市旅篭町2-3-25</t>
    <phoneticPr fontId="5"/>
  </si>
  <si>
    <t>東北療護センター</t>
  </si>
  <si>
    <t>宮城県仙台市太白区長町南4-20-6</t>
    <phoneticPr fontId="5"/>
  </si>
  <si>
    <t>無</t>
  </si>
  <si>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</si>
  <si>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</si>
  <si>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</si>
  <si>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自家用車使用の経路書</t>
    <rPh sb="0" eb="4">
      <t>ジカヨウシャ</t>
    </rPh>
    <rPh sb="4" eb="6">
      <t>シヨウ</t>
    </rPh>
    <rPh sb="7" eb="9">
      <t>ケイロ</t>
    </rPh>
    <rPh sb="9" eb="10">
      <t>ショ</t>
    </rPh>
    <phoneticPr fontId="5"/>
  </si>
  <si>
    <t>自家用車使用に伴う雑費領収書</t>
    <phoneticPr fontId="5"/>
  </si>
  <si>
    <t>出張等計画書&lt;補助対象事業者所有の自家用車を使用した場合&gt;</t>
    <rPh sb="0" eb="2">
      <t>シュッチョウ</t>
    </rPh>
    <rPh sb="3" eb="5">
      <t>ケイカク</t>
    </rPh>
    <rPh sb="5" eb="6">
      <t>ショ</t>
    </rPh>
    <phoneticPr fontId="5"/>
  </si>
  <si>
    <t>行程表及び旅費積算書&lt;補助対象事業者所有の自家用車を使用する場合&gt;</t>
    <rPh sb="0" eb="3">
      <t>コウテイヒョウ</t>
    </rPh>
    <rPh sb="3" eb="4">
      <t>オヨ</t>
    </rPh>
    <rPh sb="5" eb="7">
      <t>リョヒ</t>
    </rPh>
    <rPh sb="7" eb="9">
      <t>セキサン</t>
    </rPh>
    <rPh sb="9" eb="10">
      <t>ショ</t>
    </rPh>
    <phoneticPr fontId="5"/>
  </si>
  <si>
    <t>行政職</t>
    <rPh sb="0" eb="3">
      <t>ギョウセイショク</t>
    </rPh>
    <phoneticPr fontId="5"/>
  </si>
  <si>
    <t>役職</t>
    <rPh sb="0" eb="2">
      <t>ヤクショク</t>
    </rPh>
    <phoneticPr fontId="5"/>
  </si>
  <si>
    <t>分類</t>
    <rPh sb="0" eb="2">
      <t>ブンルイ</t>
    </rPh>
    <phoneticPr fontId="5"/>
  </si>
  <si>
    <t>宿泊手当</t>
    <rPh sb="0" eb="4">
      <t>シュクハクテアテ</t>
    </rPh>
    <phoneticPr fontId="5"/>
  </si>
  <si>
    <t>宿泊費(上限額)</t>
    <rPh sb="0" eb="2">
      <t>シュクハク</t>
    </rPh>
    <rPh sb="2" eb="3">
      <t>ヒ</t>
    </rPh>
    <rPh sb="4" eb="7">
      <t>ジョウゲンガク</t>
    </rPh>
    <phoneticPr fontId="5"/>
  </si>
  <si>
    <t>夕朝なし</t>
    <rPh sb="0" eb="1">
      <t>ユウ</t>
    </rPh>
    <rPh sb="1" eb="2">
      <t>アサ</t>
    </rPh>
    <phoneticPr fontId="5"/>
  </si>
  <si>
    <t>夕</t>
    <rPh sb="0" eb="1">
      <t>ユウ</t>
    </rPh>
    <phoneticPr fontId="5"/>
  </si>
  <si>
    <t>朝</t>
    <rPh sb="0" eb="1">
      <t>アサ</t>
    </rPh>
    <phoneticPr fontId="5"/>
  </si>
  <si>
    <t>夕朝あり</t>
    <rPh sb="0" eb="1">
      <t>ユウ</t>
    </rPh>
    <rPh sb="1" eb="2">
      <t>アサ</t>
    </rPh>
    <phoneticPr fontId="5"/>
  </si>
  <si>
    <t>北海道</t>
    <rPh sb="0" eb="3">
      <t>ホッカイドウ</t>
    </rPh>
    <phoneticPr fontId="5"/>
  </si>
  <si>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</si>
  <si>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</si>
  <si>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</si>
  <si>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</si>
  <si>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</si>
  <si>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3">
      <t>フクシマケン</t>
    </rPh>
    <phoneticPr fontId="5"/>
  </si>
  <si>
    <t>茨城県</t>
    <rPh sb="0" eb="2">
      <t>イバラキ</t>
    </rPh>
    <rPh sb="2" eb="3">
      <t>ケン</t>
    </rPh>
    <phoneticPr fontId="5"/>
  </si>
  <si>
    <t>栃木県</t>
    <rPh sb="0" eb="2">
      <t>トチギ</t>
    </rPh>
    <rPh sb="2" eb="3">
      <t>ケン</t>
    </rPh>
    <phoneticPr fontId="5"/>
  </si>
  <si>
    <t>群馬県</t>
    <rPh sb="0" eb="2">
      <t>グンマ</t>
    </rPh>
    <rPh sb="2" eb="3">
      <t>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</si>
  <si>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</si>
  <si>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</si>
  <si>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</si>
  <si>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</si>
  <si>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</si>
  <si>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</si>
  <si>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</si>
  <si>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2">
      <t>フクイ</t>
    </rPh>
    <rPh sb="2" eb="3">
      <t>ケン</t>
    </rPh>
    <phoneticPr fontId="5"/>
  </si>
  <si>
    <t>山梨県</t>
    <rPh sb="0" eb="3">
      <t>ヤマナシケン</t>
    </rPh>
    <phoneticPr fontId="5"/>
  </si>
  <si>
    <t>長野県</t>
    <rPh sb="0" eb="3">
      <t>ナガノケン</t>
    </rPh>
    <phoneticPr fontId="5"/>
  </si>
  <si>
    <t>岐阜県</t>
    <rPh sb="0" eb="2">
      <t>ギフ</t>
    </rPh>
    <rPh sb="2" eb="3">
      <t>ケン</t>
    </rPh>
    <phoneticPr fontId="5"/>
  </si>
  <si>
    <t>静岡県</t>
    <rPh sb="0" eb="3">
      <t>シズオカケン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</si>
  <si>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</si>
  <si>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</si>
  <si>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</si>
  <si>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</si>
  <si>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</si>
  <si>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</si>
  <si>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</si>
  <si>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</si>
  <si>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</si>
  <si>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</si>
  <si>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</si>
  <si>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</si>
  <si>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</si>
  <si>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</si>
  <si>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2">
      <t>エヒメ</t>
    </rPh>
    <rPh sb="2" eb="3">
      <t>ケン</t>
    </rPh>
    <phoneticPr fontId="5"/>
  </si>
  <si>
    <t>高知県</t>
    <rPh sb="0" eb="3">
      <t>コウチケン</t>
    </rPh>
    <phoneticPr fontId="5"/>
  </si>
  <si>
    <t>福岡県</t>
    <rPh sb="0" eb="2">
      <t>フクオカ</t>
    </rPh>
    <rPh sb="2" eb="3">
      <t>ケン</t>
    </rPh>
    <phoneticPr fontId="5"/>
  </si>
  <si>
    <t>佐賀県</t>
    <rPh sb="0" eb="3">
      <t>サガケン</t>
    </rPh>
    <phoneticPr fontId="5"/>
  </si>
  <si>
    <t>長崎県</t>
    <rPh sb="0" eb="2">
      <t>ナガサキ</t>
    </rPh>
    <rPh sb="2" eb="3">
      <t>ケン</t>
    </rPh>
    <phoneticPr fontId="5"/>
  </si>
  <si>
    <t>熊本県</t>
    <rPh sb="0" eb="2">
      <t>クマモト</t>
    </rPh>
    <rPh sb="2" eb="3">
      <t>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</si>
  <si>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</si>
  <si>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</si>
  <si>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</si>
  <si>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</si>
  <si>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指定職</t>
    <rPh sb="0" eb="3">
      <t>シテイショク</t>
    </rPh>
    <phoneticPr fontId="5"/>
  </si>
  <si>
    <t>①</t>
    <phoneticPr fontId="5"/>
  </si>
  <si>
    <t>院長</t>
    <rPh sb="0" eb="2">
      <t>インチョウ</t>
    </rPh>
    <phoneticPr fontId="5"/>
  </si>
  <si>
    <t>副院長</t>
    <rPh sb="0" eb="3">
      <t>フクインチョウ</t>
    </rPh>
    <phoneticPr fontId="5"/>
  </si>
  <si>
    <t>理事長</t>
    <rPh sb="0" eb="3">
      <t>リジチョウ</t>
    </rPh>
    <phoneticPr fontId="5"/>
  </si>
  <si>
    <t>理事</t>
    <rPh sb="0" eb="2">
      <t>リジ</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</si>
  <si>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</si>
  <si>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</si>
  <si>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</si>
  <si>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</si>
  <si>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医師</t>
    <rPh sb="0" eb="2">
      <t>イシ</t>
    </rPh>
    <phoneticPr fontId="5"/>
  </si>
  <si>
    <t>病棟長</t>
    <rPh sb="0" eb="2">
      <t>ビョウトウ</t>
    </rPh>
    <rPh sb="2" eb="3">
      <t>チョウ</t>
    </rPh>
    <phoneticPr fontId="5"/>
  </si>
  <si>
    <t>看護師長</t>
    <rPh sb="0" eb="4">
      <t>カンゴシチョウ</t>
    </rPh>
    <phoneticPr fontId="5"/>
  </si>
  <si>
    <t>各種技師</t>
    <rPh sb="0" eb="2">
      <t>カクシュ</t>
    </rPh>
    <rPh sb="2" eb="4">
      <t>ギシ</t>
    </rPh>
    <phoneticPr fontId="5"/>
  </si>
  <si>
    <t>部長</t>
    <rPh sb="0" eb="2">
      <t>ブチョウ</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</si>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</sst>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Red]\-#,##0.0"/>
    <numFmt numFmtId="177" formatCode="gggyy&quot;年&quot;m&quot;月&quot;d&quot;日&quot;"/>
    <numFmt numFmtId="178" formatCode="#,##0&quot;円&quot;"/>
    <numFmt numFmtId="179" formatCode="ggge&quot;年&quot;m&quot;月&quot;d&quot;日&quot;\(aaa\)"/>
    <numFmt numFmtId="180" formatCode="#,##0;[Red]#,##0"/>
    <numFmt numFmtId="181" formatCode="0_);[Red]\(0\)"/>
    <numFmt numFmtId="182" formatCode="0.0"/>
    <numFmt numFmtId="183" formatCode="#,##0_);[Red]\(#,##0\)"/>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8"/>
      <color theme="1"/>
      <name val="游ゴシック"/>
      <family val="3"/>
      <charset val="128"/>
    </font>
    <font>
      <sz val="10"/>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1" fillId="0" borderId="0">
      <alignment vertical="center"/>
    </xf>
  </cellStyleXfs>
  <cellXfs count="394">
    <xf numFmtId="0" fontId="0" fillId="0" borderId="0" xfId="0">
      <alignment vertical="center"/>
    </xf>
    <xf numFmtId="0" fontId="8" fillId="0" borderId="6" xfId="0" applyFont="1" applyBorder="1" applyAlignment="1">
      <alignment horizontal="center" vertical="center"/>
    </xf>
    <xf numFmtId="0" fontId="8" fillId="0" borderId="0" xfId="0" applyFont="1">
      <alignment vertical="center"/>
    </xf>
    <xf numFmtId="0" fontId="8" fillId="0" borderId="6" xfId="0" applyFont="1" applyBorder="1">
      <alignment vertical="center"/>
    </xf>
    <xf numFmtId="0" fontId="8" fillId="2" borderId="6" xfId="0" applyFont="1" applyFill="1" applyBorder="1">
      <alignment vertical="center"/>
    </xf>
    <xf numFmtId="0" fontId="8" fillId="2" borderId="6" xfId="0" applyFont="1" applyFill="1" applyBorder="1" applyAlignment="1">
      <alignment horizontal="center" vertical="center"/>
    </xf>
    <xf numFmtId="0" fontId="8" fillId="0" borderId="0" xfId="0" applyFont="1" applyAlignment="1">
      <alignment horizontal="center" vertical="center"/>
    </xf>
    <xf numFmtId="0" fontId="10" fillId="0" borderId="0" xfId="0" applyFont="1">
      <alignment vertical="center"/>
    </xf>
    <xf numFmtId="0" fontId="9" fillId="0" borderId="0" xfId="6" applyFont="1" applyAlignment="1">
      <alignment horizontal="left" vertical="center"/>
    </xf>
    <xf numFmtId="0" fontId="10" fillId="0" borderId="0" xfId="6" applyFont="1">
      <alignment vertical="center"/>
    </xf>
    <xf numFmtId="0" fontId="10" fillId="0" borderId="0" xfId="0" applyFont="1" applyAlignment="1">
      <alignment horizontal="right" vertical="center" shrinkToFit="1"/>
    </xf>
    <xf numFmtId="0" fontId="10" fillId="0" borderId="0" xfId="0" applyFont="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5"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27"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30" xfId="0" applyFont="1" applyBorder="1" applyAlignment="1">
      <alignment horizontal="center" vertical="center" shrinkToFit="1"/>
    </xf>
    <xf numFmtId="0" fontId="10" fillId="0" borderId="27" xfId="0" applyFont="1" applyBorder="1" applyAlignment="1">
      <alignment horizontal="right" vertical="top"/>
    </xf>
    <xf numFmtId="0" fontId="10" fillId="0" borderId="28" xfId="0" applyFont="1" applyBorder="1" applyAlignment="1">
      <alignment horizontal="right" vertical="top"/>
    </xf>
    <xf numFmtId="0" fontId="10" fillId="0" borderId="28" xfId="0" applyFont="1" applyBorder="1" applyAlignment="1">
      <alignment horizontal="right" vertical="top" wrapText="1"/>
    </xf>
    <xf numFmtId="0" fontId="10" fillId="0" borderId="32" xfId="0" applyFont="1" applyBorder="1" applyAlignment="1">
      <alignment horizontal="right" vertical="top"/>
    </xf>
    <xf numFmtId="0" fontId="10" fillId="0" borderId="29" xfId="0" applyFont="1" applyBorder="1" applyAlignment="1">
      <alignment horizontal="right" vertical="top" shrinkToFit="1"/>
    </xf>
    <xf numFmtId="0" fontId="10" fillId="0" borderId="28" xfId="0" applyFont="1" applyBorder="1" applyAlignment="1">
      <alignment horizontal="right" vertical="top" shrinkToFit="1"/>
    </xf>
    <xf numFmtId="0" fontId="10" fillId="0" borderId="30" xfId="0" applyFont="1" applyBorder="1" applyAlignment="1">
      <alignment horizontal="right" vertical="top" shrinkToFit="1"/>
    </xf>
    <xf numFmtId="0" fontId="10" fillId="0" borderId="23" xfId="0" applyFont="1" applyBorder="1" applyAlignment="1">
      <alignment horizontal="center" vertical="center" shrinkToFit="1"/>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176" fontId="10" fillId="2" borderId="21" xfId="1" applyNumberFormat="1" applyFont="1" applyFill="1" applyBorder="1" applyAlignment="1">
      <alignment vertical="center" shrinkToFit="1"/>
    </xf>
    <xf numFmtId="176" fontId="10" fillId="2" borderId="25" xfId="1" applyNumberFormat="1" applyFont="1" applyFill="1" applyBorder="1" applyAlignment="1">
      <alignment vertical="center" shrinkToFit="1"/>
    </xf>
    <xf numFmtId="0" fontId="10" fillId="0" borderId="14" xfId="0" applyFont="1" applyBorder="1" applyAlignment="1">
      <alignment horizontal="center" vertical="center" shrinkToFit="1"/>
    </xf>
    <xf numFmtId="176" fontId="10" fillId="2" borderId="5" xfId="1" applyNumberFormat="1" applyFont="1" applyFill="1" applyBorder="1" applyAlignment="1">
      <alignment vertical="center" shrinkToFit="1"/>
    </xf>
    <xf numFmtId="38" fontId="10" fillId="2" borderId="6" xfId="1" applyFont="1" applyFill="1" applyBorder="1" applyAlignment="1">
      <alignment vertical="center" shrinkToFit="1"/>
    </xf>
    <xf numFmtId="176" fontId="10" fillId="2" borderId="6" xfId="1" applyNumberFormat="1" applyFont="1" applyFill="1" applyBorder="1" applyAlignment="1">
      <alignment vertical="center" shrinkToFit="1"/>
    </xf>
    <xf numFmtId="176" fontId="10" fillId="2" borderId="18" xfId="1" applyNumberFormat="1" applyFont="1" applyFill="1" applyBorder="1" applyAlignment="1">
      <alignment horizontal="right" vertical="center" shrinkToFit="1"/>
    </xf>
    <xf numFmtId="38" fontId="10" fillId="2" borderId="19" xfId="1" applyFont="1" applyFill="1" applyBorder="1" applyAlignment="1">
      <alignment horizontal="right" vertical="center" shrinkToFit="1"/>
    </xf>
    <xf numFmtId="38" fontId="10" fillId="2" borderId="34" xfId="1" applyFont="1" applyFill="1" applyBorder="1" applyAlignment="1">
      <alignment horizontal="right" vertical="center" shrinkToFit="1"/>
    </xf>
    <xf numFmtId="176" fontId="10" fillId="2" borderId="19" xfId="1" applyNumberFormat="1" applyFont="1" applyFill="1" applyBorder="1" applyAlignment="1">
      <alignment horizontal="right" vertical="center" shrinkToFit="1"/>
    </xf>
    <xf numFmtId="176" fontId="10" fillId="2" borderId="18" xfId="1" applyNumberFormat="1" applyFont="1" applyFill="1" applyBorder="1" applyAlignment="1">
      <alignment vertical="center" shrinkToFit="1"/>
    </xf>
    <xf numFmtId="38" fontId="10" fillId="2" borderId="19" xfId="1" applyFont="1" applyFill="1" applyBorder="1" applyAlignment="1">
      <alignment vertical="center" shrinkToFit="1"/>
    </xf>
    <xf numFmtId="176" fontId="10" fillId="2" borderId="19" xfId="1" applyNumberFormat="1" applyFont="1" applyFill="1" applyBorder="1" applyAlignment="1">
      <alignment vertical="center" shrinkToFit="1"/>
    </xf>
    <xf numFmtId="38" fontId="10" fillId="2" borderId="20" xfId="1" applyFont="1" applyFill="1" applyBorder="1" applyAlignment="1">
      <alignment vertical="center" shrinkToFit="1"/>
    </xf>
    <xf numFmtId="0" fontId="10" fillId="0" borderId="0" xfId="0" applyFont="1" applyAlignment="1">
      <alignment vertical="center" shrinkToFit="1"/>
    </xf>
    <xf numFmtId="0" fontId="10" fillId="0" borderId="1" xfId="0" applyFont="1" applyBorder="1" applyAlignment="1">
      <alignment horizontal="center" vertical="center" shrinkToFit="1"/>
    </xf>
    <xf numFmtId="0" fontId="9" fillId="0" borderId="0" xfId="0" applyFont="1" applyAlignment="1">
      <alignment vertical="center" shrinkToFit="1"/>
    </xf>
    <xf numFmtId="0" fontId="10" fillId="0" borderId="0" xfId="6" applyFont="1" applyAlignment="1">
      <alignment horizontal="justify" vertical="center"/>
    </xf>
    <xf numFmtId="0" fontId="9" fillId="0" borderId="0" xfId="6" applyFont="1" applyAlignment="1">
      <alignment horizontal="center" vertical="center"/>
    </xf>
    <xf numFmtId="0" fontId="10" fillId="0" borderId="0" xfId="6" applyFont="1" applyAlignment="1">
      <alignment horizontal="center" vertical="center"/>
    </xf>
    <xf numFmtId="0" fontId="10" fillId="0" borderId="0" xfId="6" applyFont="1" applyAlignment="1">
      <alignment vertical="top" wrapText="1"/>
    </xf>
    <xf numFmtId="0" fontId="10" fillId="0" borderId="0" xfId="6" applyFont="1" applyAlignment="1">
      <alignment horizontal="left" vertical="top" wrapText="1"/>
    </xf>
    <xf numFmtId="0" fontId="10" fillId="0" borderId="0" xfId="6" applyFont="1" applyAlignment="1">
      <alignment horizontal="left" vertical="center" wrapText="1"/>
    </xf>
    <xf numFmtId="0" fontId="10" fillId="0" borderId="0" xfId="6" quotePrefix="1" applyFont="1">
      <alignment vertical="center"/>
    </xf>
    <xf numFmtId="0" fontId="9" fillId="0" borderId="0" xfId="0" applyFont="1">
      <alignment vertical="center"/>
    </xf>
    <xf numFmtId="179" fontId="10" fillId="0" borderId="0" xfId="6" applyNumberFormat="1" applyFont="1" applyAlignment="1">
      <alignment vertical="center" shrinkToFit="1"/>
    </xf>
    <xf numFmtId="176" fontId="10" fillId="0" borderId="21" xfId="1" applyNumberFormat="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176" fontId="10" fillId="0" borderId="25" xfId="1" applyNumberFormat="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176" fontId="10" fillId="0" borderId="5" xfId="1" applyNumberFormat="1" applyFont="1" applyFill="1" applyBorder="1" applyAlignment="1" applyProtection="1">
      <alignment vertical="center" shrinkToFit="1"/>
      <protection locked="0"/>
    </xf>
    <xf numFmtId="38" fontId="10" fillId="0" borderId="6" xfId="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14" fontId="10" fillId="0" borderId="21" xfId="0" applyNumberFormat="1" applyFont="1" applyBorder="1" applyAlignment="1">
      <alignment horizontal="center" vertical="center" shrinkToFit="1"/>
    </xf>
    <xf numFmtId="20" fontId="10" fillId="0" borderId="22" xfId="0" applyNumberFormat="1" applyFont="1" applyBorder="1" applyAlignment="1">
      <alignment horizontal="center" vertical="center" shrinkToFit="1"/>
    </xf>
    <xf numFmtId="20" fontId="10" fillId="0" borderId="24" xfId="0" applyNumberFormat="1" applyFont="1" applyBorder="1" applyAlignment="1">
      <alignment horizontal="center" vertical="center" shrinkToFit="1"/>
    </xf>
    <xf numFmtId="176" fontId="10" fillId="0" borderId="21" xfId="1" applyNumberFormat="1" applyFont="1" applyFill="1" applyBorder="1" applyAlignment="1">
      <alignment vertical="center" shrinkToFit="1"/>
    </xf>
    <xf numFmtId="38" fontId="10" fillId="0" borderId="25" xfId="1" applyFont="1" applyFill="1" applyBorder="1" applyAlignment="1">
      <alignment vertical="center" shrinkToFit="1"/>
    </xf>
    <xf numFmtId="20" fontId="10" fillId="0" borderId="13" xfId="0" applyNumberFormat="1" applyFont="1" applyBorder="1" applyAlignment="1">
      <alignment horizontal="center" vertical="center" shrinkToFit="1"/>
    </xf>
    <xf numFmtId="20" fontId="10" fillId="0" borderId="15" xfId="0" applyNumberFormat="1" applyFont="1" applyBorder="1" applyAlignment="1">
      <alignment horizontal="center" vertical="center" shrinkToFit="1"/>
    </xf>
    <xf numFmtId="176" fontId="10" fillId="0" borderId="5" xfId="1" applyNumberFormat="1" applyFont="1" applyFill="1" applyBorder="1" applyAlignment="1">
      <alignment vertical="center" shrinkToFit="1"/>
    </xf>
    <xf numFmtId="38" fontId="10" fillId="0" borderId="6" xfId="1" applyFont="1" applyFill="1" applyBorder="1" applyAlignment="1">
      <alignment vertical="center" shrinkToFit="1"/>
    </xf>
    <xf numFmtId="0" fontId="10" fillId="0" borderId="0" xfId="7" applyFont="1">
      <alignment vertical="center"/>
    </xf>
    <xf numFmtId="0" fontId="9" fillId="0" borderId="0" xfId="7" applyFont="1" applyAlignment="1">
      <alignment horizontal="left" vertical="center"/>
    </xf>
    <xf numFmtId="0" fontId="10" fillId="0" borderId="0" xfId="7" applyFont="1" applyAlignment="1">
      <alignment horizontal="justify" vertical="center"/>
    </xf>
    <xf numFmtId="0" fontId="9" fillId="0" borderId="0" xfId="7" applyFont="1" applyAlignment="1">
      <alignment horizontal="center" vertical="center"/>
    </xf>
    <xf numFmtId="0" fontId="13" fillId="0" borderId="0" xfId="7" applyFont="1" applyAlignment="1">
      <alignment horizontal="center" vertical="center"/>
    </xf>
    <xf numFmtId="0" fontId="14" fillId="0" borderId="0" xfId="7" applyFont="1" applyAlignment="1">
      <alignment horizontal="center" vertical="center"/>
    </xf>
    <xf numFmtId="0" fontId="14" fillId="0" borderId="0" xfId="7" applyFont="1" applyAlignment="1">
      <alignment horizontal="justify" vertical="center"/>
    </xf>
    <xf numFmtId="0" fontId="14" fillId="0" borderId="0" xfId="7" applyFont="1">
      <alignment vertical="center"/>
    </xf>
    <xf numFmtId="0" fontId="10" fillId="0" borderId="0" xfId="7" quotePrefix="1" applyFont="1">
      <alignment vertical="center"/>
    </xf>
    <xf numFmtId="179" fontId="10" fillId="0" borderId="0" xfId="7" applyNumberFormat="1" applyFont="1">
      <alignment vertical="center"/>
    </xf>
    <xf numFmtId="0" fontId="10" fillId="0" borderId="0" xfId="7" applyFont="1" applyAlignment="1">
      <alignment vertical="top" wrapText="1"/>
    </xf>
    <xf numFmtId="0" fontId="10" fillId="0" borderId="0" xfId="7" applyFont="1" applyAlignment="1">
      <alignment horizontal="left" vertical="top" wrapText="1"/>
    </xf>
    <xf numFmtId="0" fontId="10" fillId="0" borderId="0" xfId="7"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right" vertical="center" shrinkToFit="1"/>
    </xf>
    <xf numFmtId="0" fontId="14" fillId="0" borderId="0" xfId="0" applyFont="1">
      <alignment vertical="center"/>
    </xf>
    <xf numFmtId="38" fontId="14" fillId="0" borderId="35" xfId="1" applyFont="1" applyFill="1" applyBorder="1" applyAlignment="1">
      <alignment horizontal="center" vertical="center" shrinkToFit="1"/>
    </xf>
    <xf numFmtId="0" fontId="14" fillId="0" borderId="0" xfId="0" applyFont="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0" xfId="0" applyFont="1" applyBorder="1" applyAlignment="1">
      <alignment horizontal="center" vertical="center" wrapText="1" shrinkToFi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6" xfId="0" applyFont="1" applyBorder="1" applyAlignment="1">
      <alignment horizontal="center" vertical="center" shrinkToFit="1"/>
    </xf>
    <xf numFmtId="0" fontId="14" fillId="0" borderId="27" xfId="0" applyFont="1" applyBorder="1" applyAlignment="1">
      <alignment horizontal="right" vertical="top" shrinkToFit="1"/>
    </xf>
    <xf numFmtId="0" fontId="14" fillId="0" borderId="29" xfId="0" applyFont="1" applyBorder="1" applyAlignment="1">
      <alignment horizontal="right" vertical="top" wrapText="1" shrinkToFit="1"/>
    </xf>
    <xf numFmtId="0" fontId="14" fillId="0" borderId="31" xfId="0" applyFont="1" applyBorder="1" applyAlignment="1">
      <alignment horizontal="right" vertical="top" shrinkToFit="1"/>
    </xf>
    <xf numFmtId="0" fontId="14" fillId="0" borderId="31" xfId="0" applyFont="1" applyBorder="1" applyAlignment="1">
      <alignment horizontal="right" vertical="top" wrapText="1" shrinkToFit="1"/>
    </xf>
    <xf numFmtId="0" fontId="14" fillId="0" borderId="28" xfId="0" applyFont="1" applyBorder="1" applyAlignment="1">
      <alignment horizontal="right" vertical="top" wrapText="1"/>
    </xf>
    <xf numFmtId="0" fontId="14" fillId="0" borderId="28" xfId="0" applyFont="1" applyBorder="1" applyAlignment="1">
      <alignment horizontal="right" vertical="top"/>
    </xf>
    <xf numFmtId="0" fontId="14" fillId="0" borderId="28" xfId="0" applyFont="1" applyBorder="1" applyAlignment="1">
      <alignment horizontal="right" vertical="top" wrapText="1" shrinkToFit="1"/>
    </xf>
    <xf numFmtId="0" fontId="14" fillId="0" borderId="28" xfId="0" applyFont="1" applyBorder="1" applyAlignment="1">
      <alignment horizontal="right" vertical="top" shrinkToFit="1"/>
    </xf>
    <xf numFmtId="0" fontId="14" fillId="0" borderId="32" xfId="0" applyFont="1" applyBorder="1" applyAlignment="1">
      <alignment horizontal="right" vertical="top" shrinkToFit="1"/>
    </xf>
    <xf numFmtId="0" fontId="10" fillId="0" borderId="0" xfId="0" applyFont="1" applyAlignment="1">
      <alignment horizontal="right" vertical="top"/>
    </xf>
    <xf numFmtId="14" fontId="14" fillId="0" borderId="21" xfId="0" applyNumberFormat="1" applyFont="1" applyBorder="1" applyAlignment="1">
      <alignment horizontal="center" vertical="center" shrinkToFit="1"/>
    </xf>
    <xf numFmtId="20" fontId="14" fillId="0" borderId="22" xfId="0" applyNumberFormat="1" applyFont="1" applyBorder="1" applyAlignment="1">
      <alignment horizontal="center" vertical="center" shrinkToFit="1"/>
    </xf>
    <xf numFmtId="0" fontId="14" fillId="0" borderId="23" xfId="0" applyFont="1" applyBorder="1" applyAlignment="1">
      <alignment horizontal="center" vertical="center" shrinkToFit="1"/>
    </xf>
    <xf numFmtId="20" fontId="14" fillId="0" borderId="23" xfId="0" applyNumberFormat="1" applyFont="1" applyBorder="1" applyAlignment="1">
      <alignment horizontal="center" vertical="center" shrinkToFit="1"/>
    </xf>
    <xf numFmtId="0" fontId="14" fillId="0" borderId="25" xfId="0" applyFont="1" applyBorder="1" applyAlignment="1">
      <alignment horizontal="justify" vertical="center" wrapText="1"/>
    </xf>
    <xf numFmtId="0" fontId="14" fillId="0" borderId="25" xfId="0" applyFont="1" applyBorder="1" applyAlignment="1">
      <alignment horizontal="right" vertical="center" shrinkToFit="1"/>
    </xf>
    <xf numFmtId="0" fontId="14" fillId="0" borderId="25" xfId="0" applyFont="1" applyBorder="1" applyAlignment="1">
      <alignment horizontal="center" vertical="center" shrinkToFit="1"/>
    </xf>
    <xf numFmtId="180" fontId="14" fillId="2" borderId="25" xfId="1" applyNumberFormat="1" applyFont="1" applyFill="1" applyBorder="1" applyAlignment="1">
      <alignment vertical="center" shrinkToFit="1"/>
    </xf>
    <xf numFmtId="180" fontId="14" fillId="2" borderId="24" xfId="1" applyNumberFormat="1" applyFont="1" applyFill="1" applyBorder="1" applyAlignment="1">
      <alignment vertical="center" shrinkToFit="1"/>
    </xf>
    <xf numFmtId="180" fontId="14" fillId="2" borderId="41" xfId="1" applyNumberFormat="1" applyFont="1" applyFill="1" applyBorder="1" applyAlignment="1">
      <alignment vertical="center" shrinkToFit="1"/>
    </xf>
    <xf numFmtId="14" fontId="14" fillId="0" borderId="5" xfId="0" applyNumberFormat="1" applyFont="1" applyBorder="1" applyAlignment="1">
      <alignment horizontal="center" vertical="center" shrinkToFit="1"/>
    </xf>
    <xf numFmtId="20" fontId="14" fillId="0" borderId="13" xfId="0" applyNumberFormat="1" applyFont="1" applyBorder="1" applyAlignment="1">
      <alignment horizontal="center" vertical="center" shrinkToFit="1"/>
    </xf>
    <xf numFmtId="0" fontId="14" fillId="0" borderId="14" xfId="0" applyFont="1" applyBorder="1" applyAlignment="1">
      <alignment horizontal="center" vertical="center" shrinkToFit="1"/>
    </xf>
    <xf numFmtId="20" fontId="14" fillId="0" borderId="14" xfId="0" applyNumberFormat="1" applyFont="1" applyBorder="1" applyAlignment="1">
      <alignment horizontal="center" vertical="center" shrinkToFit="1"/>
    </xf>
    <xf numFmtId="0" fontId="14" fillId="0" borderId="6" xfId="0" applyFont="1" applyBorder="1" applyAlignment="1">
      <alignment horizontal="justify" vertical="center" wrapText="1"/>
    </xf>
    <xf numFmtId="0" fontId="14" fillId="0" borderId="6" xfId="0" applyFont="1" applyBorder="1" applyAlignment="1">
      <alignment vertical="center" wrapText="1"/>
    </xf>
    <xf numFmtId="0" fontId="14" fillId="0" borderId="6" xfId="0" applyFont="1" applyBorder="1" applyAlignment="1">
      <alignment horizontal="right" vertical="center" shrinkToFit="1"/>
    </xf>
    <xf numFmtId="180" fontId="14" fillId="2" borderId="6" xfId="1" applyNumberFormat="1" applyFont="1" applyFill="1" applyBorder="1" applyAlignment="1">
      <alignment vertical="center" shrinkToFit="1"/>
    </xf>
    <xf numFmtId="180" fontId="14" fillId="2" borderId="15" xfId="1" applyNumberFormat="1" applyFont="1" applyFill="1" applyBorder="1" applyAlignment="1">
      <alignment vertical="center" shrinkToFit="1"/>
    </xf>
    <xf numFmtId="0" fontId="14" fillId="0" borderId="42" xfId="0" applyFont="1" applyBorder="1" applyAlignment="1">
      <alignment horizontal="center" vertical="center"/>
    </xf>
    <xf numFmtId="180" fontId="14" fillId="2" borderId="19" xfId="0" applyNumberFormat="1" applyFont="1" applyFill="1" applyBorder="1" applyAlignment="1">
      <alignment horizontal="right" vertical="center"/>
    </xf>
    <xf numFmtId="180" fontId="14" fillId="2" borderId="19" xfId="1" applyNumberFormat="1" applyFont="1" applyFill="1" applyBorder="1" applyAlignment="1">
      <alignment vertical="center" shrinkToFit="1"/>
    </xf>
    <xf numFmtId="180" fontId="14" fillId="2" borderId="42" xfId="1" applyNumberFormat="1" applyFont="1" applyFill="1" applyBorder="1" applyAlignment="1">
      <alignment vertical="center" shrinkToFit="1"/>
    </xf>
    <xf numFmtId="180" fontId="14" fillId="2" borderId="43" xfId="1" applyNumberFormat="1" applyFont="1" applyFill="1" applyBorder="1" applyAlignment="1">
      <alignment vertical="center" shrinkToFit="1"/>
    </xf>
    <xf numFmtId="0" fontId="14" fillId="0" borderId="0" xfId="0" applyFont="1" applyAlignment="1">
      <alignment vertical="center" shrinkToFit="1"/>
    </xf>
    <xf numFmtId="0" fontId="13" fillId="0" borderId="0" xfId="0" applyFont="1" applyAlignment="1">
      <alignment vertical="center" shrinkToFit="1"/>
    </xf>
    <xf numFmtId="0" fontId="13" fillId="0" borderId="0" xfId="0" applyFont="1" applyAlignment="1">
      <alignment horizontal="center" vertical="center" shrinkToFit="1"/>
    </xf>
    <xf numFmtId="38" fontId="13" fillId="0" borderId="0" xfId="0" applyNumberFormat="1" applyFont="1" applyAlignment="1">
      <alignment horizontal="center" vertical="center" shrinkToFit="1"/>
    </xf>
    <xf numFmtId="14" fontId="14" fillId="0" borderId="21" xfId="0" applyNumberFormat="1" applyFont="1" applyBorder="1" applyAlignment="1" applyProtection="1">
      <alignment horizontal="center" vertical="center" shrinkToFit="1"/>
      <protection locked="0"/>
    </xf>
    <xf numFmtId="20" fontId="14" fillId="0" borderId="22" xfId="0" applyNumberFormat="1" applyFont="1" applyBorder="1" applyAlignment="1" applyProtection="1">
      <alignment horizontal="center" vertical="center" shrinkToFit="1"/>
      <protection locked="0"/>
    </xf>
    <xf numFmtId="20" fontId="14" fillId="0" borderId="23" xfId="0" applyNumberFormat="1" applyFont="1" applyBorder="1" applyAlignment="1" applyProtection="1">
      <alignment horizontal="center" vertical="center" shrinkToFit="1"/>
      <protection locked="0"/>
    </xf>
    <xf numFmtId="0" fontId="14" fillId="0" borderId="25" xfId="0" applyFont="1" applyBorder="1" applyAlignment="1" applyProtection="1">
      <alignment horizontal="justify" vertical="center" wrapText="1"/>
      <protection locked="0"/>
    </xf>
    <xf numFmtId="0" fontId="14" fillId="0" borderId="25" xfId="0" applyFont="1" applyBorder="1" applyAlignment="1" applyProtection="1">
      <alignment horizontal="right" vertical="center" shrinkToFit="1"/>
      <protection locked="0"/>
    </xf>
    <xf numFmtId="14" fontId="14" fillId="0" borderId="5" xfId="0" applyNumberFormat="1" applyFont="1" applyBorder="1" applyAlignment="1" applyProtection="1">
      <alignment horizontal="center" vertical="center" shrinkToFit="1"/>
      <protection locked="0"/>
    </xf>
    <xf numFmtId="20" fontId="14" fillId="0" borderId="13" xfId="0" applyNumberFormat="1" applyFont="1" applyBorder="1" applyAlignment="1" applyProtection="1">
      <alignment horizontal="center" vertical="center" shrinkToFit="1"/>
      <protection locked="0"/>
    </xf>
    <xf numFmtId="20" fontId="14" fillId="0" borderId="14" xfId="0" applyNumberFormat="1" applyFont="1" applyBorder="1" applyAlignment="1" applyProtection="1">
      <alignment horizontal="center" vertical="center" shrinkToFit="1"/>
      <protection locked="0"/>
    </xf>
    <xf numFmtId="0" fontId="14" fillId="0" borderId="6" xfId="0" applyFont="1" applyBorder="1" applyAlignment="1" applyProtection="1">
      <alignment horizontal="justify" vertical="center" wrapText="1"/>
      <protection locked="0"/>
    </xf>
    <xf numFmtId="0" fontId="14" fillId="0" borderId="6" xfId="0" applyFont="1" applyBorder="1" applyAlignment="1" applyProtection="1">
      <alignment vertical="center" wrapText="1"/>
      <protection locked="0"/>
    </xf>
    <xf numFmtId="0" fontId="14" fillId="0" borderId="6" xfId="0" applyFont="1" applyBorder="1" applyAlignment="1" applyProtection="1">
      <alignment horizontal="right" vertical="center" shrinkToFit="1"/>
      <protection locked="0"/>
    </xf>
    <xf numFmtId="180" fontId="14" fillId="0" borderId="6" xfId="1" applyNumberFormat="1" applyFont="1" applyFill="1" applyBorder="1" applyAlignment="1" applyProtection="1">
      <alignment vertical="center" shrinkToFit="1"/>
      <protection locked="0"/>
    </xf>
    <xf numFmtId="180" fontId="14" fillId="2" borderId="32" xfId="1" applyNumberFormat="1" applyFont="1" applyFill="1" applyBorder="1" applyAlignment="1">
      <alignment vertical="center" shrinkToFit="1"/>
    </xf>
    <xf numFmtId="0" fontId="9" fillId="0" borderId="0" xfId="0" applyFont="1" applyAlignment="1">
      <alignment horizontal="center" vertical="center"/>
    </xf>
    <xf numFmtId="0" fontId="14" fillId="0" borderId="35"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3" xfId="0" applyFont="1" applyBorder="1" applyAlignment="1">
      <alignment horizontal="center" vertical="center" shrinkToFit="1"/>
    </xf>
    <xf numFmtId="0" fontId="10" fillId="0" borderId="0" xfId="0" applyFont="1" applyAlignment="1">
      <alignment horizontal="left" vertical="top"/>
    </xf>
    <xf numFmtId="38" fontId="8" fillId="0" borderId="6" xfId="1" applyFont="1" applyBorder="1" applyAlignment="1" applyProtection="1">
      <alignment vertical="center"/>
    </xf>
    <xf numFmtId="38" fontId="8" fillId="2" borderId="6" xfId="1" applyFont="1" applyFill="1" applyBorder="1" applyAlignment="1" applyProtection="1">
      <alignment vertical="center"/>
    </xf>
    <xf numFmtId="38" fontId="8" fillId="0" borderId="6" xfId="1" applyFont="1" applyFill="1" applyBorder="1" applyAlignment="1" applyProtection="1">
      <alignment vertical="center"/>
    </xf>
    <xf numFmtId="0" fontId="9" fillId="0" borderId="0" xfId="8" applyFont="1" applyAlignment="1">
      <alignment horizontal="left" vertical="center"/>
    </xf>
    <xf numFmtId="38" fontId="14" fillId="0" borderId="0" xfId="1" applyFont="1" applyFill="1" applyBorder="1" applyAlignment="1">
      <alignment vertical="center" wrapText="1" shrinkToFit="1"/>
    </xf>
    <xf numFmtId="38" fontId="14" fillId="0" borderId="1" xfId="1" applyFont="1" applyFill="1" applyBorder="1" applyAlignment="1">
      <alignment vertical="center" wrapText="1" shrinkToFit="1"/>
    </xf>
    <xf numFmtId="38" fontId="14" fillId="0" borderId="5" xfId="1" applyFont="1" applyFill="1" applyBorder="1" applyAlignment="1">
      <alignment horizontal="center" vertical="center" shrinkToFit="1"/>
    </xf>
    <xf numFmtId="0" fontId="10" fillId="0" borderId="16" xfId="0" applyFont="1" applyBorder="1" applyAlignment="1">
      <alignment vertical="center" wrapText="1" shrinkToFit="1"/>
    </xf>
    <xf numFmtId="0" fontId="10" fillId="0" borderId="17" xfId="0" applyFont="1" applyBorder="1" applyAlignment="1" applyProtection="1">
      <alignment vertical="center" shrinkToFit="1"/>
      <protection locked="0"/>
    </xf>
    <xf numFmtId="0" fontId="10" fillId="0" borderId="17" xfId="0" applyFont="1" applyBorder="1" applyAlignment="1">
      <alignment vertical="center" wrapText="1" shrinkToFit="1"/>
    </xf>
    <xf numFmtId="0" fontId="10" fillId="0" borderId="43" xfId="0" applyFont="1" applyBorder="1" applyAlignment="1" applyProtection="1">
      <alignment vertical="center" shrinkToFit="1"/>
      <protection locked="0"/>
    </xf>
    <xf numFmtId="0" fontId="14" fillId="0" borderId="25" xfId="0" applyFont="1" applyBorder="1" applyAlignment="1">
      <alignment horizontal="center" vertical="center" wrapText="1"/>
    </xf>
    <xf numFmtId="0" fontId="14" fillId="0" borderId="25" xfId="0" applyFont="1" applyBorder="1" applyAlignment="1">
      <alignment horizontal="center" vertical="center" wrapText="1" shrinkToFit="1"/>
    </xf>
    <xf numFmtId="0" fontId="14" fillId="0" borderId="26"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2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27" xfId="0" applyFont="1" applyBorder="1" applyAlignment="1">
      <alignment horizontal="right" vertical="center" shrinkToFit="1"/>
    </xf>
    <xf numFmtId="0" fontId="14" fillId="0" borderId="33" xfId="0" applyFont="1" applyBorder="1" applyAlignment="1">
      <alignment horizontal="right" vertical="top" shrinkToFit="1"/>
    </xf>
    <xf numFmtId="0" fontId="10" fillId="0" borderId="22" xfId="0" applyFont="1" applyBorder="1" applyAlignment="1" applyProtection="1">
      <alignment vertical="center" shrinkToFit="1"/>
      <protection locked="0"/>
    </xf>
    <xf numFmtId="0" fontId="14" fillId="0" borderId="22" xfId="0" applyFont="1" applyBorder="1" applyAlignment="1" applyProtection="1">
      <alignment horizontal="center" vertical="center" shrinkToFit="1"/>
      <protection locked="0"/>
    </xf>
    <xf numFmtId="180" fontId="14" fillId="0" borderId="21" xfId="1" applyNumberFormat="1" applyFont="1" applyFill="1" applyBorder="1" applyAlignment="1" applyProtection="1">
      <alignment vertical="center" shrinkToFit="1"/>
      <protection locked="0"/>
    </xf>
    <xf numFmtId="180" fontId="14" fillId="0" borderId="22" xfId="1" applyNumberFormat="1" applyFont="1" applyFill="1" applyBorder="1" applyAlignment="1" applyProtection="1">
      <alignment vertical="center" shrinkToFit="1"/>
      <protection locked="0"/>
    </xf>
    <xf numFmtId="180" fontId="14" fillId="2" borderId="21" xfId="1" applyNumberFormat="1" applyFont="1" applyFill="1" applyBorder="1" applyAlignment="1">
      <alignment vertical="center" shrinkToFit="1"/>
    </xf>
    <xf numFmtId="182" fontId="14" fillId="0" borderId="6" xfId="0" applyNumberFormat="1" applyFont="1" applyBorder="1" applyAlignment="1" applyProtection="1">
      <alignment horizontal="right" vertical="center" shrinkToFit="1"/>
      <protection locked="0"/>
    </xf>
    <xf numFmtId="0" fontId="14" fillId="0" borderId="7" xfId="0" applyFont="1" applyBorder="1" applyAlignment="1" applyProtection="1">
      <alignment horizontal="center" vertical="center" shrinkToFit="1"/>
      <protection locked="0"/>
    </xf>
    <xf numFmtId="180" fontId="14" fillId="0" borderId="13" xfId="1" applyNumberFormat="1" applyFont="1" applyFill="1" applyBorder="1" applyAlignment="1" applyProtection="1">
      <alignment vertical="center" shrinkToFit="1"/>
      <protection locked="0"/>
    </xf>
    <xf numFmtId="180" fontId="14" fillId="2" borderId="5" xfId="1" applyNumberFormat="1" applyFont="1" applyFill="1" applyBorder="1" applyAlignment="1">
      <alignment vertical="center" shrinkToFit="1"/>
    </xf>
    <xf numFmtId="0" fontId="14" fillId="0" borderId="26" xfId="0" applyFont="1" applyBorder="1" applyAlignment="1" applyProtection="1">
      <alignment horizontal="center" vertical="center" shrinkToFit="1"/>
      <protection locked="0"/>
    </xf>
    <xf numFmtId="180" fontId="14" fillId="0" borderId="47" xfId="1" applyNumberFormat="1" applyFont="1" applyFill="1" applyBorder="1" applyAlignment="1" applyProtection="1">
      <alignment vertical="center" shrinkToFit="1"/>
      <protection locked="0"/>
    </xf>
    <xf numFmtId="180" fontId="14" fillId="0" borderId="46" xfId="1" applyNumberFormat="1" applyFont="1" applyFill="1" applyBorder="1" applyAlignment="1" applyProtection="1">
      <alignment vertical="center" shrinkToFit="1"/>
      <protection locked="0"/>
    </xf>
    <xf numFmtId="180" fontId="14" fillId="2" borderId="45" xfId="1" applyNumberFormat="1" applyFont="1" applyFill="1" applyBorder="1" applyAlignment="1">
      <alignment vertical="center" shrinkToFit="1"/>
    </xf>
    <xf numFmtId="0" fontId="14" fillId="0" borderId="20" xfId="0" applyFont="1" applyBorder="1" applyAlignment="1">
      <alignment horizontal="center" vertical="center"/>
    </xf>
    <xf numFmtId="180" fontId="14" fillId="2" borderId="17" xfId="1" applyNumberFormat="1" applyFont="1" applyFill="1" applyBorder="1" applyAlignment="1">
      <alignment vertical="center" shrinkToFit="1"/>
    </xf>
    <xf numFmtId="180" fontId="14" fillId="2" borderId="34" xfId="1" applyNumberFormat="1" applyFont="1" applyFill="1" applyBorder="1" applyAlignment="1">
      <alignment vertical="center" shrinkToFit="1"/>
    </xf>
    <xf numFmtId="180" fontId="14" fillId="2" borderId="16" xfId="1" applyNumberFormat="1" applyFont="1" applyFill="1" applyBorder="1" applyAlignment="1">
      <alignment vertical="center" shrinkToFit="1"/>
    </xf>
    <xf numFmtId="0" fontId="14" fillId="0" borderId="0" xfId="0" applyFont="1" applyAlignment="1">
      <alignment horizontal="left" vertical="center"/>
    </xf>
    <xf numFmtId="0" fontId="10" fillId="0" borderId="1" xfId="0" applyFont="1" applyBorder="1" applyAlignment="1">
      <alignment vertical="center" shrinkToFit="1"/>
    </xf>
    <xf numFmtId="0" fontId="9" fillId="0" borderId="1" xfId="0" applyFont="1" applyBorder="1" applyAlignment="1">
      <alignment horizontal="center" vertical="center" shrinkToFit="1"/>
    </xf>
    <xf numFmtId="0" fontId="9" fillId="0" borderId="0" xfId="0" applyFont="1" applyAlignment="1">
      <alignment horizontal="center" vertical="center" shrinkToFit="1"/>
    </xf>
    <xf numFmtId="0" fontId="10" fillId="0" borderId="2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2" borderId="29"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14" fontId="10" fillId="0" borderId="21" xfId="0" applyNumberFormat="1" applyFont="1" applyBorder="1" applyAlignment="1" applyProtection="1">
      <alignment vertical="center" shrinkToFit="1"/>
      <protection locked="0"/>
    </xf>
    <xf numFmtId="20" fontId="10" fillId="0" borderId="22" xfId="0" applyNumberFormat="1" applyFont="1" applyBorder="1" applyAlignment="1" applyProtection="1">
      <alignment vertical="center" shrinkToFit="1"/>
      <protection locked="0"/>
    </xf>
    <xf numFmtId="20" fontId="10" fillId="0" borderId="24" xfId="0" applyNumberFormat="1"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20" fontId="10" fillId="0" borderId="13" xfId="0" applyNumberFormat="1" applyFont="1" applyBorder="1" applyAlignment="1" applyProtection="1">
      <alignment vertical="center" shrinkToFit="1"/>
      <protection locked="0"/>
    </xf>
    <xf numFmtId="20" fontId="10" fillId="0" borderId="15" xfId="0" applyNumberFormat="1"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0" fontId="10" fillId="0" borderId="25" xfId="0" applyFont="1" applyBorder="1" applyAlignment="1">
      <alignment horizontal="justify" vertical="center" shrinkToFit="1"/>
    </xf>
    <xf numFmtId="0" fontId="10" fillId="0" borderId="6" xfId="0" applyFont="1" applyBorder="1" applyAlignment="1">
      <alignment horizontal="justify" vertical="center" shrinkToFit="1"/>
    </xf>
    <xf numFmtId="0" fontId="10" fillId="0" borderId="6" xfId="0" applyFont="1" applyBorder="1" applyAlignment="1">
      <alignment vertical="center" shrinkToFit="1"/>
    </xf>
    <xf numFmtId="0" fontId="10" fillId="0" borderId="0" xfId="6" applyFont="1" applyAlignment="1">
      <alignment horizontal="left" vertical="top" shrinkToFit="1"/>
    </xf>
    <xf numFmtId="0" fontId="10" fillId="0" borderId="0" xfId="6" applyFont="1" applyAlignment="1">
      <alignment horizontal="left" vertical="center"/>
    </xf>
    <xf numFmtId="0" fontId="10" fillId="0" borderId="0" xfId="6" applyFont="1" applyAlignment="1">
      <alignment horizontal="left" vertical="top" wrapText="1"/>
    </xf>
    <xf numFmtId="178" fontId="10" fillId="2" borderId="0" xfId="6" applyNumberFormat="1" applyFont="1" applyFill="1" applyAlignment="1">
      <alignment horizontal="center" vertical="top" shrinkToFit="1"/>
    </xf>
    <xf numFmtId="0" fontId="10" fillId="0" borderId="0" xfId="6" applyFont="1" applyAlignment="1">
      <alignment horizontal="center" vertical="top" shrinkToFit="1"/>
    </xf>
    <xf numFmtId="0" fontId="10" fillId="0" borderId="0" xfId="6" applyFont="1" applyAlignment="1">
      <alignment horizontal="center" vertical="top"/>
    </xf>
    <xf numFmtId="0" fontId="10" fillId="0" borderId="0" xfId="6" applyFont="1" applyAlignment="1">
      <alignment horizontal="center" vertical="top" wrapText="1"/>
    </xf>
    <xf numFmtId="0" fontId="10" fillId="0" borderId="0" xfId="6" applyFont="1" applyAlignment="1" applyProtection="1">
      <alignment horizontal="left" vertical="top" wrapText="1"/>
      <protection locked="0"/>
    </xf>
    <xf numFmtId="0" fontId="10" fillId="0" borderId="0" xfId="6" applyFont="1" applyAlignment="1">
      <alignment horizontal="right" vertical="top" shrinkToFit="1"/>
    </xf>
    <xf numFmtId="0" fontId="10" fillId="0" borderId="0" xfId="6" applyFont="1" applyAlignment="1">
      <alignment horizontal="justify" vertical="top" wrapText="1"/>
    </xf>
    <xf numFmtId="0" fontId="10" fillId="0" borderId="37" xfId="6" applyFont="1" applyBorder="1" applyAlignment="1">
      <alignment horizontal="center" vertical="center"/>
    </xf>
    <xf numFmtId="178" fontId="10" fillId="2" borderId="0" xfId="6" applyNumberFormat="1" applyFont="1" applyFill="1" applyAlignment="1">
      <alignment horizontal="center" vertical="top" wrapText="1"/>
    </xf>
    <xf numFmtId="0" fontId="0" fillId="0" borderId="0" xfId="0" applyAlignment="1">
      <alignment horizontal="left" vertical="center"/>
    </xf>
    <xf numFmtId="0" fontId="10" fillId="0" borderId="37" xfId="6" applyFont="1" applyBorder="1" applyAlignment="1" applyProtection="1">
      <alignment horizontal="left" vertical="center"/>
      <protection locked="0"/>
    </xf>
    <xf numFmtId="0" fontId="10" fillId="0" borderId="37" xfId="6" applyFont="1" applyBorder="1" applyAlignment="1" applyProtection="1">
      <alignment horizontal="left" vertical="center" shrinkToFit="1"/>
      <protection locked="0"/>
    </xf>
    <xf numFmtId="0" fontId="9" fillId="0" borderId="0" xfId="6" applyFont="1" applyAlignment="1">
      <alignment horizontal="left" vertical="center"/>
    </xf>
    <xf numFmtId="0" fontId="9" fillId="0" borderId="0" xfId="6" applyFont="1" applyAlignment="1">
      <alignment horizontal="center" vertical="center" wrapText="1"/>
    </xf>
    <xf numFmtId="0" fontId="9" fillId="0" borderId="0" xfId="6" applyFont="1" applyAlignment="1">
      <alignment horizontal="center" vertical="center"/>
    </xf>
    <xf numFmtId="0" fontId="9" fillId="0" borderId="0" xfId="6" applyFont="1" applyAlignment="1" applyProtection="1">
      <alignment horizontal="center" vertical="center"/>
      <protection locked="0"/>
    </xf>
    <xf numFmtId="20" fontId="10" fillId="0" borderId="0" xfId="6" applyNumberFormat="1" applyFont="1" applyAlignment="1" applyProtection="1">
      <alignment horizontal="center" vertical="center"/>
      <protection locked="0"/>
    </xf>
    <xf numFmtId="0" fontId="10" fillId="0" borderId="0" xfId="6" applyFont="1" applyAlignment="1" applyProtection="1">
      <alignment horizontal="center" vertical="center"/>
      <protection locked="0"/>
    </xf>
    <xf numFmtId="0" fontId="10" fillId="0" borderId="36" xfId="6" applyFont="1" applyBorder="1" applyAlignment="1">
      <alignment horizontal="center" vertical="center"/>
    </xf>
    <xf numFmtId="0" fontId="10" fillId="0" borderId="0" xfId="6" applyFont="1" applyAlignment="1" applyProtection="1">
      <alignment horizontal="left" vertical="center" wrapText="1"/>
      <protection locked="0"/>
    </xf>
    <xf numFmtId="0" fontId="10" fillId="0" borderId="0" xfId="6" applyFont="1" applyAlignment="1" applyProtection="1">
      <alignment horizontal="left" vertical="center"/>
      <protection locked="0"/>
    </xf>
    <xf numFmtId="179" fontId="10" fillId="0" borderId="0" xfId="6" applyNumberFormat="1" applyFont="1" applyAlignment="1" applyProtection="1">
      <alignment horizontal="center" vertical="center" shrinkToFit="1"/>
      <protection locked="0"/>
    </xf>
    <xf numFmtId="0" fontId="10" fillId="0" borderId="36" xfId="6" applyFont="1" applyBorder="1" applyAlignment="1" applyProtection="1">
      <alignment horizontal="left" vertical="center"/>
      <protection locked="0"/>
    </xf>
    <xf numFmtId="0" fontId="10" fillId="0" borderId="36" xfId="6" applyFont="1" applyBorder="1" applyAlignment="1" applyProtection="1">
      <alignment horizontal="left" vertical="center" shrinkToFit="1"/>
      <protection locked="0"/>
    </xf>
    <xf numFmtId="177" fontId="10" fillId="0" borderId="0" xfId="6" applyNumberFormat="1" applyFont="1" applyAlignment="1">
      <alignment horizontal="center" vertical="center"/>
    </xf>
    <xf numFmtId="38" fontId="10" fillId="0" borderId="29" xfId="1" applyFont="1" applyFill="1" applyBorder="1" applyAlignment="1" applyProtection="1">
      <alignment horizontal="center" vertical="center" shrinkToFit="1"/>
      <protection locked="0"/>
    </xf>
    <xf numFmtId="38" fontId="10" fillId="0" borderId="31" xfId="1" applyFont="1" applyFill="1" applyBorder="1" applyAlignment="1" applyProtection="1">
      <alignment horizontal="center" vertical="center" shrinkToFit="1"/>
      <protection locked="0"/>
    </xf>
    <xf numFmtId="38" fontId="10" fillId="0" borderId="32" xfId="1" applyFont="1" applyFill="1" applyBorder="1" applyAlignment="1" applyProtection="1">
      <alignment horizontal="center" vertical="center" shrinkToFit="1"/>
      <protection locked="0"/>
    </xf>
    <xf numFmtId="0" fontId="10" fillId="0" borderId="48" xfId="0" applyFont="1" applyBorder="1" applyAlignment="1">
      <alignment horizontal="center" vertical="center" wrapText="1" shrinkToFit="1"/>
    </xf>
    <xf numFmtId="0" fontId="10" fillId="0" borderId="32" xfId="0" applyFont="1" applyBorder="1" applyAlignment="1">
      <alignment horizontal="center" vertical="center" shrinkToFit="1"/>
    </xf>
    <xf numFmtId="0" fontId="10" fillId="0" borderId="0" xfId="0" applyFont="1" applyAlignment="1">
      <alignment horizontal="right" vertical="center"/>
    </xf>
    <xf numFmtId="0" fontId="9" fillId="0" borderId="0" xfId="0" applyFont="1" applyAlignment="1">
      <alignment horizontal="left" vertical="center"/>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38" fontId="9" fillId="2" borderId="19" xfId="0" applyNumberFormat="1"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9" fillId="0" borderId="18" xfId="0" applyFont="1" applyBorder="1" applyAlignment="1">
      <alignment horizontal="center" vertical="center" wrapText="1" shrinkToFit="1"/>
    </xf>
    <xf numFmtId="0" fontId="10" fillId="0" borderId="0" xfId="0" applyFont="1" applyAlignment="1">
      <alignment horizontal="left"/>
    </xf>
    <xf numFmtId="0" fontId="10" fillId="0" borderId="3" xfId="0" applyFont="1" applyBorder="1" applyAlignment="1">
      <alignment horizontal="left"/>
    </xf>
    <xf numFmtId="0" fontId="10" fillId="0" borderId="29"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2" borderId="0" xfId="0" applyFont="1" applyFill="1" applyAlignment="1">
      <alignment horizontal="left" vertical="center" shrinkToFit="1"/>
    </xf>
    <xf numFmtId="0" fontId="10" fillId="0" borderId="13"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3" xfId="0" applyFont="1" applyBorder="1" applyAlignment="1">
      <alignment horizontal="center" vertical="center"/>
    </xf>
    <xf numFmtId="0" fontId="10" fillId="0" borderId="15" xfId="0" applyFont="1" applyBorder="1" applyAlignment="1">
      <alignment horizontal="center" vertical="center"/>
    </xf>
    <xf numFmtId="38" fontId="10" fillId="2" borderId="29" xfId="1" applyFont="1" applyFill="1" applyBorder="1" applyAlignment="1">
      <alignment horizontal="center" vertical="center" shrinkToFit="1"/>
    </xf>
    <xf numFmtId="38" fontId="10" fillId="2" borderId="31"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0" fontId="10" fillId="0" borderId="29"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1" xfId="0" applyFont="1" applyBorder="1" applyAlignment="1">
      <alignment horizontal="center" vertical="center" shrinkToFit="1"/>
    </xf>
    <xf numFmtId="0" fontId="10" fillId="2" borderId="52" xfId="0" applyFont="1" applyFill="1" applyBorder="1" applyAlignment="1">
      <alignment horizontal="left" vertical="center" shrinkToFit="1"/>
    </xf>
    <xf numFmtId="0" fontId="9" fillId="2" borderId="0" xfId="8" applyFont="1" applyFill="1" applyAlignment="1">
      <alignment horizontal="center" vertical="center"/>
    </xf>
    <xf numFmtId="179" fontId="10" fillId="0" borderId="0" xfId="7" applyNumberFormat="1" applyFont="1" applyAlignment="1">
      <alignment horizontal="center" vertical="center"/>
    </xf>
    <xf numFmtId="20" fontId="10" fillId="0" borderId="0" xfId="7" applyNumberFormat="1" applyFont="1" applyAlignment="1">
      <alignment horizontal="center" vertical="center"/>
    </xf>
    <xf numFmtId="0" fontId="9" fillId="0" borderId="0" xfId="7" applyFont="1" applyAlignment="1">
      <alignment horizontal="left" vertical="center"/>
    </xf>
    <xf numFmtId="0" fontId="9" fillId="0" borderId="0" xfId="7" applyFont="1" applyAlignment="1">
      <alignment horizontal="center" vertical="center"/>
    </xf>
    <xf numFmtId="0" fontId="10" fillId="0" borderId="0" xfId="7" applyFont="1" applyAlignment="1" applyProtection="1">
      <alignment horizontal="left" vertical="center" wrapText="1"/>
      <protection locked="0"/>
    </xf>
    <xf numFmtId="0" fontId="10" fillId="0" borderId="0" xfId="7" applyFont="1" applyAlignment="1" applyProtection="1">
      <alignment horizontal="left" vertical="center"/>
      <protection locked="0"/>
    </xf>
    <xf numFmtId="0" fontId="10" fillId="0" borderId="0" xfId="7" applyFont="1" applyAlignment="1">
      <alignment horizontal="left" vertical="center"/>
    </xf>
    <xf numFmtId="0" fontId="10" fillId="0" borderId="36" xfId="7" applyFont="1" applyBorder="1" applyAlignment="1">
      <alignment horizontal="center" vertical="center"/>
    </xf>
    <xf numFmtId="0" fontId="10" fillId="0" borderId="36" xfId="7" applyFont="1" applyBorder="1" applyAlignment="1">
      <alignment horizontal="left" vertical="center" shrinkToFit="1"/>
    </xf>
    <xf numFmtId="0" fontId="10" fillId="0" borderId="36" xfId="7" applyFont="1" applyBorder="1" applyAlignment="1">
      <alignment horizontal="left" vertical="center"/>
    </xf>
    <xf numFmtId="177" fontId="10" fillId="0" borderId="0" xfId="7" applyNumberFormat="1" applyFont="1" applyAlignment="1">
      <alignment horizontal="center" vertical="center"/>
    </xf>
    <xf numFmtId="0" fontId="10" fillId="0" borderId="0" xfId="7" applyFont="1" applyAlignment="1">
      <alignment horizontal="left" vertical="top" wrapText="1"/>
    </xf>
    <xf numFmtId="0" fontId="10" fillId="0" borderId="37" xfId="7" applyFont="1" applyBorder="1" applyAlignment="1">
      <alignment horizontal="center" vertical="center"/>
    </xf>
    <xf numFmtId="0" fontId="10" fillId="0" borderId="37" xfId="7" applyFont="1" applyBorder="1" applyAlignment="1">
      <alignment horizontal="left" vertical="center" shrinkToFit="1"/>
    </xf>
    <xf numFmtId="0" fontId="0" fillId="0" borderId="37" xfId="0" applyBorder="1" applyAlignment="1">
      <alignment horizontal="left" vertical="center" shrinkToFit="1"/>
    </xf>
    <xf numFmtId="0" fontId="10" fillId="0" borderId="37" xfId="7" applyFont="1" applyBorder="1" applyAlignment="1">
      <alignment horizontal="left" vertical="center"/>
    </xf>
    <xf numFmtId="0" fontId="10" fillId="0" borderId="0" xfId="7" applyFont="1" applyAlignment="1">
      <alignment horizontal="justify" vertical="top" wrapText="1"/>
    </xf>
    <xf numFmtId="0" fontId="10" fillId="0" borderId="0" xfId="7" applyFont="1" applyAlignment="1">
      <alignment horizontal="left" vertical="top" shrinkToFit="1"/>
    </xf>
    <xf numFmtId="178" fontId="10" fillId="2" borderId="0" xfId="7" applyNumberFormat="1" applyFont="1" applyFill="1" applyAlignment="1">
      <alignment horizontal="center" vertical="top" shrinkToFit="1"/>
    </xf>
    <xf numFmtId="0" fontId="10" fillId="0" borderId="0" xfId="7" applyFont="1" applyAlignment="1">
      <alignment horizontal="center" vertical="top" wrapText="1"/>
    </xf>
    <xf numFmtId="178" fontId="10" fillId="2" borderId="0" xfId="7" applyNumberFormat="1" applyFont="1" applyFill="1" applyAlignment="1">
      <alignment horizontal="center" vertical="top" wrapText="1"/>
    </xf>
    <xf numFmtId="0" fontId="10" fillId="0" borderId="0" xfId="7" applyFont="1" applyAlignment="1">
      <alignment horizontal="right" vertical="top" shrinkToFit="1"/>
    </xf>
    <xf numFmtId="0" fontId="10" fillId="0" borderId="0" xfId="7" applyFont="1" applyAlignment="1">
      <alignment horizontal="center" vertical="top"/>
    </xf>
    <xf numFmtId="0" fontId="10" fillId="0" borderId="0" xfId="7" applyFont="1" applyAlignment="1">
      <alignment horizontal="center" vertical="top" shrinkToFit="1"/>
    </xf>
    <xf numFmtId="0" fontId="10" fillId="0" borderId="49"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4" fillId="0" borderId="38" xfId="0" applyFont="1" applyBorder="1" applyAlignment="1">
      <alignment horizontal="center" vertical="center"/>
    </xf>
    <xf numFmtId="0" fontId="14" fillId="0" borderId="10" xfId="0" applyFont="1" applyBorder="1" applyAlignment="1">
      <alignment horizontal="center" vertical="center"/>
    </xf>
    <xf numFmtId="0" fontId="14" fillId="0" borderId="39" xfId="0" applyFont="1" applyBorder="1" applyAlignment="1">
      <alignment horizontal="center" vertical="center"/>
    </xf>
    <xf numFmtId="181" fontId="10" fillId="2" borderId="17" xfId="0" applyNumberFormat="1"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3" fillId="0" borderId="19" xfId="0" applyFont="1" applyBorder="1" applyAlignment="1">
      <alignment horizontal="center" vertical="center" shrinkToFit="1"/>
    </xf>
    <xf numFmtId="38" fontId="13" fillId="2" borderId="34" xfId="0" applyNumberFormat="1"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43" xfId="0" applyFont="1" applyFill="1" applyBorder="1" applyAlignment="1">
      <alignment horizontal="center" vertical="center" shrinkToFit="1"/>
    </xf>
    <xf numFmtId="0" fontId="13" fillId="0" borderId="18" xfId="0" applyFont="1" applyBorder="1" applyAlignment="1">
      <alignment horizontal="center" vertical="center" shrinkToFit="1"/>
    </xf>
    <xf numFmtId="181" fontId="13" fillId="2" borderId="34" xfId="0" applyNumberFormat="1" applyFont="1" applyFill="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42" xfId="0" applyFont="1" applyBorder="1" applyAlignment="1">
      <alignment horizontal="center" vertical="center"/>
    </xf>
    <xf numFmtId="0" fontId="14" fillId="0" borderId="3" xfId="0" applyFont="1" applyBorder="1" applyAlignment="1">
      <alignment horizontal="left" vertical="center"/>
    </xf>
    <xf numFmtId="181" fontId="16" fillId="2" borderId="13" xfId="1" applyNumberFormat="1" applyFont="1" applyFill="1" applyBorder="1" applyAlignment="1">
      <alignment horizontal="right" vertical="center" shrinkToFit="1"/>
    </xf>
    <xf numFmtId="181" fontId="16" fillId="2" borderId="14" xfId="1" applyNumberFormat="1" applyFont="1" applyFill="1" applyBorder="1" applyAlignment="1">
      <alignment horizontal="right" vertical="center" shrinkToFit="1"/>
    </xf>
    <xf numFmtId="0" fontId="9" fillId="2" borderId="0" xfId="7" applyFont="1" applyFill="1" applyAlignment="1">
      <alignment horizontal="left" vertical="center"/>
    </xf>
    <xf numFmtId="38" fontId="14" fillId="0" borderId="38" xfId="1" applyFont="1" applyFill="1" applyBorder="1" applyAlignment="1">
      <alignment horizontal="center" vertical="center" wrapText="1" shrinkToFit="1"/>
    </xf>
    <xf numFmtId="38" fontId="14" fillId="0" borderId="10" xfId="1" applyFont="1" applyFill="1" applyBorder="1" applyAlignment="1">
      <alignment horizontal="center" vertical="center" wrapText="1" shrinkToFit="1"/>
    </xf>
    <xf numFmtId="38" fontId="14" fillId="0" borderId="39" xfId="1" applyFont="1" applyFill="1" applyBorder="1" applyAlignment="1">
      <alignment horizontal="center" vertical="center" wrapText="1" shrinkToFit="1"/>
    </xf>
    <xf numFmtId="38" fontId="14" fillId="2" borderId="13" xfId="1" applyFont="1" applyFill="1" applyBorder="1" applyAlignment="1">
      <alignment horizontal="center" vertical="center" shrinkToFit="1"/>
    </xf>
    <xf numFmtId="38" fontId="14" fillId="2" borderId="14" xfId="1" applyFont="1" applyFill="1" applyBorder="1" applyAlignment="1">
      <alignment horizontal="center" vertical="center" shrinkToFit="1"/>
    </xf>
    <xf numFmtId="38" fontId="14" fillId="2" borderId="40" xfId="1" applyFont="1" applyFill="1" applyBorder="1" applyAlignment="1">
      <alignment horizontal="center" vertical="center" shrinkToFit="1"/>
    </xf>
    <xf numFmtId="0" fontId="14" fillId="0" borderId="13"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33" xfId="0" applyFont="1" applyBorder="1" applyAlignment="1">
      <alignment horizontal="center" vertical="center" shrinkToFit="1"/>
    </xf>
    <xf numFmtId="0" fontId="10" fillId="0" borderId="0" xfId="0" applyFont="1" applyAlignment="1">
      <alignment horizontal="left" vertical="top"/>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44" xfId="0" applyFont="1" applyBorder="1" applyAlignment="1">
      <alignment horizontal="center" vertical="center"/>
    </xf>
    <xf numFmtId="0" fontId="10" fillId="0" borderId="7" xfId="0" applyFont="1" applyBorder="1" applyAlignment="1">
      <alignment horizontal="center" vertical="center"/>
    </xf>
    <xf numFmtId="0" fontId="14" fillId="2" borderId="0" xfId="0" applyFont="1" applyFill="1" applyAlignment="1">
      <alignment horizontal="left" vertical="center" shrinkToFit="1"/>
    </xf>
    <xf numFmtId="179" fontId="10" fillId="0" borderId="0" xfId="7" applyNumberFormat="1" applyFont="1" applyAlignment="1" applyProtection="1">
      <alignment horizontal="center" vertical="center"/>
      <protection locked="0"/>
    </xf>
    <xf numFmtId="20" fontId="10" fillId="0" borderId="0" xfId="7" applyNumberFormat="1" applyFont="1" applyAlignment="1" applyProtection="1">
      <alignment horizontal="center" vertical="center"/>
      <protection locked="0"/>
    </xf>
    <xf numFmtId="0" fontId="9" fillId="0" borderId="0" xfId="7" applyFont="1" applyAlignment="1" applyProtection="1">
      <alignment horizontal="center" vertical="center"/>
      <protection locked="0"/>
    </xf>
    <xf numFmtId="0" fontId="10" fillId="0" borderId="36" xfId="7" applyFont="1" applyBorder="1" applyAlignment="1" applyProtection="1">
      <alignment horizontal="left" vertical="center"/>
      <protection locked="0"/>
    </xf>
    <xf numFmtId="0" fontId="10" fillId="0" borderId="37" xfId="7" applyFont="1" applyBorder="1" applyAlignment="1" applyProtection="1">
      <alignment horizontal="left" vertical="center"/>
      <protection locked="0"/>
    </xf>
    <xf numFmtId="0" fontId="10" fillId="0" borderId="0" xfId="7" applyFont="1" applyAlignment="1" applyProtection="1">
      <alignment horizontal="justify" vertical="top" wrapText="1"/>
      <protection locked="0"/>
    </xf>
    <xf numFmtId="0" fontId="10" fillId="0" borderId="0" xfId="7" applyFont="1" applyAlignment="1" applyProtection="1">
      <alignment horizontal="left" vertical="top" wrapText="1"/>
      <protection locked="0"/>
    </xf>
    <xf numFmtId="38" fontId="14" fillId="2" borderId="13" xfId="1" applyFont="1" applyFill="1" applyBorder="1" applyAlignment="1">
      <alignment horizontal="right" vertical="center" shrinkToFit="1"/>
    </xf>
    <xf numFmtId="38" fontId="14" fillId="2" borderId="14" xfId="1" applyFont="1" applyFill="1" applyBorder="1" applyAlignment="1">
      <alignment horizontal="right" vertical="center" shrinkToFit="1"/>
    </xf>
    <xf numFmtId="38" fontId="14" fillId="2" borderId="40" xfId="1" applyFont="1" applyFill="1" applyBorder="1" applyAlignment="1">
      <alignment horizontal="right" vertical="center" shrinkToFit="1"/>
    </xf>
    <xf numFmtId="38" fontId="16" fillId="2" borderId="13" xfId="1" applyFont="1" applyFill="1" applyBorder="1" applyAlignment="1">
      <alignment horizontal="right" vertical="center" shrinkToFit="1"/>
    </xf>
    <xf numFmtId="38" fontId="16" fillId="2" borderId="14" xfId="1" applyFont="1" applyFill="1" applyBorder="1" applyAlignment="1">
      <alignment horizontal="right" vertical="center" shrinkToFit="1"/>
    </xf>
    <xf numFmtId="0" fontId="9" fillId="2" borderId="0" xfId="8" applyFont="1" applyFill="1" applyAlignment="1">
      <alignment horizontal="left" vertical="center"/>
    </xf>
    <xf numFmtId="183" fontId="9" fillId="2" borderId="17" xfId="0" applyNumberFormat="1" applyFont="1" applyFill="1" applyBorder="1" applyAlignment="1">
      <alignment horizontal="center" vertical="center" shrinkToFit="1"/>
    </xf>
    <xf numFmtId="183" fontId="9" fillId="2" borderId="42" xfId="0" applyNumberFormat="1" applyFont="1" applyFill="1" applyBorder="1" applyAlignment="1">
      <alignment horizontal="center" vertical="center" shrinkToFit="1"/>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183" fontId="16" fillId="2" borderId="13" xfId="1" applyNumberFormat="1" applyFont="1" applyFill="1" applyBorder="1" applyAlignment="1">
      <alignment horizontal="right" vertical="center" shrinkToFit="1"/>
    </xf>
    <xf numFmtId="183" fontId="16" fillId="2" borderId="14" xfId="1" applyNumberFormat="1" applyFont="1" applyFill="1" applyBorder="1" applyAlignment="1">
      <alignment horizontal="right" vertical="center" shrinkToFit="1"/>
    </xf>
    <xf numFmtId="3" fontId="9" fillId="2" borderId="17" xfId="0" applyNumberFormat="1" applyFont="1" applyFill="1" applyBorder="1" applyAlignment="1">
      <alignment horizontal="center" vertical="center" shrinkToFit="1"/>
    </xf>
    <xf numFmtId="3" fontId="9" fillId="2" borderId="42" xfId="0" applyNumberFormat="1" applyFont="1" applyFill="1" applyBorder="1" applyAlignment="1">
      <alignment horizontal="center" vertical="center" shrinkToFit="1"/>
    </xf>
    <xf numFmtId="0" fontId="8" fillId="0" borderId="6" xfId="0" applyFont="1" applyBorder="1" applyAlignment="1">
      <alignment horizontal="center" vertical="center" shrinkToFit="1"/>
    </xf>
    <xf numFmtId="0" fontId="8" fillId="0" borderId="6" xfId="0" applyFont="1" applyBorder="1" applyAlignment="1">
      <alignment horizontal="center" vertical="center"/>
    </xf>
    <xf numFmtId="0" fontId="8" fillId="2" borderId="6" xfId="0" applyFont="1" applyFill="1" applyBorder="1" applyAlignment="1">
      <alignment horizontal="center" vertical="center"/>
    </xf>
    <xf numFmtId="0" fontId="8" fillId="0" borderId="6" xfId="0" applyFont="1" applyBorder="1" applyAlignment="1">
      <alignment horizontal="center" vertical="center" wrapText="1"/>
    </xf>
  </cellXfs>
  <cellStyles count="9">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EA8FA606-621D-4159-9F26-1D052BFDE844}"/>
    <cellStyle name="標準 3 2 2" xfId="8" xr:uid="{6A7C4ED9-A1BA-49D8-AB74-3D5AD83EFCCE}"/>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95250</xdr:colOff>
      <xdr:row>8</xdr:row>
      <xdr:rowOff>133350</xdr:rowOff>
    </xdr:from>
    <xdr:to>
      <xdr:col>62</xdr:col>
      <xdr:colOff>85725</xdr:colOff>
      <xdr:row>20</xdr:row>
      <xdr:rowOff>63500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96000" y="1657350"/>
          <a:ext cx="4619625" cy="22161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32</xdr:row>
      <xdr:rowOff>0</xdr:rowOff>
    </xdr:from>
    <xdr:to>
      <xdr:col>54</xdr:col>
      <xdr:colOff>161926</xdr:colOff>
      <xdr:row>37</xdr:row>
      <xdr:rowOff>171450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62750" y="6105525"/>
          <a:ext cx="3686176" cy="1123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「実績報告申請書」基本項目兼加算項目（訪問）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95249</xdr:colOff>
      <xdr:row>32</xdr:row>
      <xdr:rowOff>0</xdr:rowOff>
    </xdr:from>
    <xdr:to>
      <xdr:col>54</xdr:col>
      <xdr:colOff>152400</xdr:colOff>
      <xdr:row>37</xdr:row>
      <xdr:rowOff>171450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762749" y="6105525"/>
          <a:ext cx="3676651" cy="1123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8</xdr:row>
      <xdr:rowOff>152400</xdr:rowOff>
    </xdr:from>
    <xdr:to>
      <xdr:col>62</xdr:col>
      <xdr:colOff>104775</xdr:colOff>
      <xdr:row>20</xdr:row>
      <xdr:rowOff>155222</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21917" y="1676400"/>
          <a:ext cx="4581525" cy="228882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95250</xdr:colOff>
      <xdr:row>32</xdr:row>
      <xdr:rowOff>161769</xdr:rowOff>
    </xdr:from>
    <xdr:ext cx="3267076" cy="800412"/>
    <xdr:sp macro="" textlink="">
      <xdr:nvSpPr>
        <xdr:cNvPr id="2" name="テキスト ボックス 1">
          <a:extLst>
            <a:ext uri="{FF2B5EF4-FFF2-40B4-BE49-F238E27FC236}">
              <a16:creationId xmlns:a16="http://schemas.microsoft.com/office/drawing/2014/main" id="{50F5432D-77A3-48F0-89DB-75671A358C5F}"/>
            </a:ext>
          </a:extLst>
        </xdr:cNvPr>
        <xdr:cNvSpPr txBox="1"/>
      </xdr:nvSpPr>
      <xdr:spPr>
        <a:xfrm>
          <a:off x="6762750" y="6353019"/>
          <a:ext cx="3267076" cy="8004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9</xdr:row>
      <xdr:rowOff>167015</xdr:rowOff>
    </xdr:from>
    <xdr:ext cx="4857750" cy="1980542"/>
    <xdr:sp macro="" textlink="">
      <xdr:nvSpPr>
        <xdr:cNvPr id="3" name="テキスト ボックス 2">
          <a:extLst>
            <a:ext uri="{FF2B5EF4-FFF2-40B4-BE49-F238E27FC236}">
              <a16:creationId xmlns:a16="http://schemas.microsoft.com/office/drawing/2014/main" id="{B96F5011-9A87-4F54-AA0D-2256DBD5A287}"/>
            </a:ext>
          </a:extLst>
        </xdr:cNvPr>
        <xdr:cNvSpPr txBox="1"/>
      </xdr:nvSpPr>
      <xdr:spPr>
        <a:xfrm>
          <a:off x="6762750" y="1976765"/>
          <a:ext cx="485775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27214</xdr:colOff>
      <xdr:row>16</xdr:row>
      <xdr:rowOff>130024</xdr:rowOff>
    </xdr:from>
    <xdr:to>
      <xdr:col>10</xdr:col>
      <xdr:colOff>598714</xdr:colOff>
      <xdr:row>25</xdr:row>
      <xdr:rowOff>243971</xdr:rowOff>
    </xdr:to>
    <xdr:pic>
      <xdr:nvPicPr>
        <xdr:cNvPr id="2" name="図 1">
          <a:extLst>
            <a:ext uri="{FF2B5EF4-FFF2-40B4-BE49-F238E27FC236}">
              <a16:creationId xmlns:a16="http://schemas.microsoft.com/office/drawing/2014/main" id="{ACC0ED46-2141-4352-A7B5-84DD63E4DE9A}"/>
            </a:ext>
          </a:extLst>
        </xdr:cNvPr>
        <xdr:cNvPicPr>
          <a:picLocks noChangeAspect="1"/>
        </xdr:cNvPicPr>
      </xdr:nvPicPr>
      <xdr:blipFill rotWithShape="1">
        <a:blip xmlns:r="http://schemas.openxmlformats.org/officeDocument/2006/relationships" r:embed="rId1"/>
        <a:srcRect l="3542" t="6539" r="22803" b="34800"/>
        <a:stretch/>
      </xdr:blipFill>
      <xdr:spPr>
        <a:xfrm>
          <a:off x="27214" y="5028595"/>
          <a:ext cx="8218714" cy="35429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35</xdr:col>
      <xdr:colOff>95250</xdr:colOff>
      <xdr:row>32</xdr:row>
      <xdr:rowOff>43756</xdr:rowOff>
    </xdr:from>
    <xdr:ext cx="2962275" cy="1036438"/>
    <xdr:sp macro="" textlink="">
      <xdr:nvSpPr>
        <xdr:cNvPr id="2" name="テキスト ボックス 1">
          <a:extLst>
            <a:ext uri="{FF2B5EF4-FFF2-40B4-BE49-F238E27FC236}">
              <a16:creationId xmlns:a16="http://schemas.microsoft.com/office/drawing/2014/main" id="{508040B3-099F-4291-A758-5C52ED902B5F}"/>
            </a:ext>
          </a:extLst>
        </xdr:cNvPr>
        <xdr:cNvSpPr txBox="1"/>
      </xdr:nvSpPr>
      <xdr:spPr>
        <a:xfrm>
          <a:off x="6762750" y="6149281"/>
          <a:ext cx="2962275"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「実績報告申請書」基本項目兼加算項目（訪問）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104775</xdr:colOff>
      <xdr:row>9</xdr:row>
      <xdr:rowOff>62242</xdr:rowOff>
    </xdr:from>
    <xdr:ext cx="4864100" cy="1980542"/>
    <xdr:sp macro="" textlink="">
      <xdr:nvSpPr>
        <xdr:cNvPr id="3" name="テキスト ボックス 2">
          <a:extLst>
            <a:ext uri="{FF2B5EF4-FFF2-40B4-BE49-F238E27FC236}">
              <a16:creationId xmlns:a16="http://schemas.microsoft.com/office/drawing/2014/main" id="{A8260C07-0495-4E07-8F98-7171A07880B8}"/>
            </a:ext>
          </a:extLst>
        </xdr:cNvPr>
        <xdr:cNvSpPr txBox="1"/>
      </xdr:nvSpPr>
      <xdr:spPr>
        <a:xfrm>
          <a:off x="6772275" y="1786267"/>
          <a:ext cx="486410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I39"/>
  <sheetViews>
    <sheetView showZeros="0" view="pageBreakPreview" zoomScaleNormal="100" zoomScaleSheetLayoutView="100" workbookViewId="0">
      <selection activeCell="W14" sqref="W14:AI14"/>
    </sheetView>
  </sheetViews>
  <sheetFormatPr defaultColWidth="2.42578125" defaultRowHeight="15" customHeight="1"/>
  <cols>
    <col min="1" max="16384" width="2.42578125" style="9"/>
  </cols>
  <sheetData>
    <row r="1" spans="1:35" ht="15" customHeight="1">
      <c r="A1" s="235" t="s">
        <v>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row>
    <row r="2" spans="1:35" ht="15" customHeight="1">
      <c r="A2" s="8"/>
      <c r="B2" s="237" t="s">
        <v>1</v>
      </c>
      <c r="C2" s="237"/>
      <c r="D2" s="237"/>
      <c r="E2" s="237"/>
      <c r="F2" s="237"/>
      <c r="G2" s="237"/>
      <c r="H2" s="237"/>
      <c r="I2" s="237"/>
      <c r="J2" s="237"/>
      <c r="K2" s="237"/>
      <c r="L2" s="237"/>
      <c r="M2" s="238" t="s">
        <v>2</v>
      </c>
      <c r="N2" s="238"/>
      <c r="O2" s="238"/>
      <c r="P2" s="238"/>
      <c r="Q2" s="238"/>
      <c r="R2" s="238"/>
      <c r="S2" s="238"/>
      <c r="T2" s="238"/>
      <c r="U2" s="8"/>
      <c r="V2" s="8"/>
      <c r="W2" s="8"/>
      <c r="X2" s="8"/>
      <c r="Y2" s="8"/>
      <c r="Z2" s="8"/>
      <c r="AA2" s="8"/>
      <c r="AB2" s="8"/>
      <c r="AC2" s="8"/>
      <c r="AD2" s="8"/>
      <c r="AE2" s="8"/>
      <c r="AF2" s="8"/>
      <c r="AG2" s="8"/>
      <c r="AH2" s="8"/>
      <c r="AI2" s="8"/>
    </row>
    <row r="3" spans="1:35" ht="15" customHeight="1">
      <c r="B3" s="60"/>
    </row>
    <row r="4" spans="1:35" ht="15.75">
      <c r="A4" s="236" t="s">
        <v>3</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row>
    <row r="5" spans="1:35" ht="15" customHeight="1">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row>
    <row r="6" spans="1:35" ht="15" customHeight="1">
      <c r="B6" s="60"/>
      <c r="T6" s="62"/>
      <c r="U6" s="242" t="s">
        <v>4</v>
      </c>
      <c r="V6" s="243"/>
      <c r="W6" s="243"/>
      <c r="X6" s="243"/>
      <c r="Y6" s="243"/>
      <c r="Z6" s="243"/>
      <c r="AA6" s="243"/>
      <c r="AB6" s="243"/>
      <c r="AC6" s="243"/>
      <c r="AD6" s="243"/>
      <c r="AE6" s="243"/>
      <c r="AF6" s="243"/>
      <c r="AG6" s="243"/>
      <c r="AH6" s="243"/>
      <c r="AI6" s="243"/>
    </row>
    <row r="7" spans="1:35" ht="15" customHeight="1">
      <c r="B7" s="60"/>
      <c r="U7" s="243"/>
      <c r="V7" s="243"/>
      <c r="W7" s="243"/>
      <c r="X7" s="243"/>
      <c r="Y7" s="243"/>
      <c r="Z7" s="243"/>
      <c r="AA7" s="243"/>
      <c r="AB7" s="243"/>
      <c r="AC7" s="243"/>
      <c r="AD7" s="243"/>
      <c r="AE7" s="243"/>
      <c r="AF7" s="243"/>
      <c r="AG7" s="243"/>
      <c r="AH7" s="243"/>
      <c r="AI7" s="243"/>
    </row>
    <row r="8" spans="1:35" ht="15" customHeight="1">
      <c r="B8" s="60"/>
      <c r="U8" s="243" t="s">
        <v>5</v>
      </c>
      <c r="V8" s="243"/>
      <c r="W8" s="243"/>
      <c r="X8" s="243"/>
      <c r="Y8" s="243"/>
      <c r="Z8" s="243"/>
      <c r="AA8" s="243"/>
      <c r="AB8" s="243"/>
      <c r="AC8" s="243"/>
      <c r="AD8" s="243"/>
      <c r="AE8" s="243"/>
      <c r="AF8" s="243"/>
      <c r="AG8" s="243"/>
      <c r="AH8" s="243"/>
      <c r="AI8" s="243"/>
    </row>
    <row r="9" spans="1:35" ht="15" customHeight="1">
      <c r="B9" s="9" t="s">
        <v>6</v>
      </c>
    </row>
    <row r="10" spans="1:35" ht="15" customHeight="1">
      <c r="C10" s="9" t="s">
        <v>7</v>
      </c>
      <c r="D10" s="221" t="s">
        <v>8</v>
      </c>
      <c r="E10" s="221"/>
      <c r="F10" s="221"/>
      <c r="G10" s="221"/>
      <c r="H10" s="221"/>
      <c r="I10" s="221"/>
      <c r="J10" s="9" t="s">
        <v>9</v>
      </c>
      <c r="K10" s="244">
        <v>45945</v>
      </c>
      <c r="L10" s="244"/>
      <c r="M10" s="244"/>
      <c r="N10" s="244"/>
      <c r="O10" s="244"/>
      <c r="P10" s="244"/>
      <c r="Q10" s="244"/>
      <c r="R10" s="68"/>
      <c r="S10" s="239">
        <v>0.41736111111111113</v>
      </c>
      <c r="T10" s="240"/>
      <c r="U10" s="240"/>
      <c r="V10" s="240"/>
      <c r="W10" s="9" t="str">
        <f>IF(S10="","","～")</f>
        <v>～</v>
      </c>
      <c r="X10" s="239">
        <v>0.50763888888888886</v>
      </c>
      <c r="Y10" s="240"/>
      <c r="Z10" s="240"/>
      <c r="AA10" s="240"/>
    </row>
    <row r="11" spans="1:35" ht="15" customHeight="1">
      <c r="B11" s="60" t="s">
        <v>10</v>
      </c>
      <c r="K11" s="244"/>
      <c r="L11" s="244"/>
      <c r="M11" s="244"/>
      <c r="N11" s="244"/>
      <c r="O11" s="244"/>
      <c r="P11" s="244"/>
      <c r="Q11" s="244"/>
      <c r="R11" s="68"/>
      <c r="S11" s="239"/>
      <c r="T11" s="240"/>
      <c r="U11" s="240"/>
      <c r="V11" s="240"/>
      <c r="W11" s="9" t="str">
        <f>IF(S11="","","～")</f>
        <v/>
      </c>
      <c r="X11" s="239"/>
      <c r="Y11" s="240"/>
      <c r="Z11" s="240"/>
      <c r="AA11" s="240"/>
    </row>
    <row r="12" spans="1:35" ht="15" customHeight="1">
      <c r="B12" s="60"/>
      <c r="C12" s="9" t="s">
        <v>11</v>
      </c>
      <c r="D12" s="221" t="s">
        <v>12</v>
      </c>
      <c r="E12" s="221"/>
      <c r="F12" s="221"/>
      <c r="G12" s="221"/>
      <c r="H12" s="221"/>
      <c r="I12" s="221"/>
      <c r="J12" s="9" t="s">
        <v>9</v>
      </c>
      <c r="K12" s="247" t="s">
        <v>13</v>
      </c>
      <c r="L12" s="247"/>
      <c r="M12" s="247"/>
      <c r="N12" s="243" t="s">
        <v>14</v>
      </c>
      <c r="O12" s="243"/>
      <c r="P12" s="243"/>
      <c r="Q12" s="243"/>
      <c r="R12" s="243"/>
      <c r="S12" s="243"/>
      <c r="T12" s="243"/>
      <c r="U12" s="243"/>
      <c r="V12" s="243"/>
      <c r="W12" s="243"/>
      <c r="X12" s="243"/>
      <c r="Y12" s="243"/>
      <c r="Z12" s="243"/>
      <c r="AA12" s="243"/>
      <c r="AB12" s="243"/>
      <c r="AC12" s="243"/>
      <c r="AD12" s="243"/>
      <c r="AE12" s="243"/>
      <c r="AF12" s="243"/>
      <c r="AG12" s="243"/>
      <c r="AH12" s="243"/>
      <c r="AI12" s="243"/>
    </row>
    <row r="13" spans="1:35" ht="15" customHeight="1">
      <c r="B13" s="60"/>
      <c r="K13" s="247" t="s">
        <v>15</v>
      </c>
      <c r="L13" s="247"/>
      <c r="M13" s="247"/>
      <c r="N13" s="243" t="s">
        <v>16</v>
      </c>
      <c r="O13" s="243"/>
      <c r="P13" s="243"/>
      <c r="Q13" s="243"/>
      <c r="R13" s="243"/>
      <c r="S13" s="243"/>
      <c r="T13" s="243"/>
      <c r="U13" s="243"/>
      <c r="V13" s="243"/>
      <c r="W13" s="243"/>
      <c r="X13" s="243"/>
      <c r="Y13" s="243"/>
      <c r="Z13" s="243"/>
      <c r="AA13" s="243"/>
      <c r="AB13" s="243"/>
      <c r="AC13" s="243"/>
      <c r="AD13" s="243"/>
      <c r="AE13" s="243"/>
      <c r="AF13" s="243"/>
      <c r="AG13" s="243"/>
      <c r="AH13" s="243"/>
      <c r="AI13" s="243"/>
    </row>
    <row r="14" spans="1:35" ht="15" customHeight="1">
      <c r="B14" s="60"/>
      <c r="C14" s="9" t="s">
        <v>17</v>
      </c>
      <c r="D14" s="221" t="s">
        <v>18</v>
      </c>
      <c r="E14" s="221"/>
      <c r="F14" s="221"/>
      <c r="G14" s="221"/>
      <c r="H14" s="221"/>
      <c r="I14" s="221"/>
      <c r="J14" s="9" t="s">
        <v>9</v>
      </c>
      <c r="K14" s="241" t="s">
        <v>19</v>
      </c>
      <c r="L14" s="241"/>
      <c r="M14" s="241"/>
      <c r="N14" s="246" t="s">
        <v>20</v>
      </c>
      <c r="O14" s="246"/>
      <c r="P14" s="246"/>
      <c r="Q14" s="246"/>
      <c r="R14" s="246"/>
      <c r="S14" s="246"/>
      <c r="T14" s="241" t="s">
        <v>21</v>
      </c>
      <c r="U14" s="241"/>
      <c r="V14" s="241"/>
      <c r="W14" s="245" t="s">
        <v>22</v>
      </c>
      <c r="X14" s="245"/>
      <c r="Y14" s="245"/>
      <c r="Z14" s="245"/>
      <c r="AA14" s="245"/>
      <c r="AB14" s="245"/>
      <c r="AC14" s="245"/>
      <c r="AD14" s="245"/>
      <c r="AE14" s="245"/>
      <c r="AF14" s="245"/>
      <c r="AG14" s="245"/>
      <c r="AH14" s="245"/>
      <c r="AI14" s="245"/>
    </row>
    <row r="15" spans="1:35" ht="15" customHeight="1">
      <c r="B15" s="60"/>
      <c r="K15" s="230" t="s">
        <v>23</v>
      </c>
      <c r="L15" s="230"/>
      <c r="M15" s="230"/>
      <c r="N15" s="234" t="s">
        <v>24</v>
      </c>
      <c r="O15" s="234"/>
      <c r="P15" s="234"/>
      <c r="Q15" s="234"/>
      <c r="R15" s="234"/>
      <c r="S15" s="234"/>
      <c r="T15" s="230" t="s">
        <v>25</v>
      </c>
      <c r="U15" s="230"/>
      <c r="V15" s="230"/>
      <c r="W15" s="233"/>
      <c r="X15" s="233"/>
      <c r="Y15" s="233"/>
      <c r="Z15" s="233"/>
      <c r="AA15" s="233"/>
      <c r="AB15" s="233"/>
      <c r="AC15" s="233"/>
      <c r="AD15" s="233"/>
      <c r="AE15" s="233"/>
      <c r="AF15" s="233"/>
      <c r="AG15" s="233"/>
      <c r="AH15" s="233"/>
      <c r="AI15" s="233"/>
    </row>
    <row r="16" spans="1:35" ht="15" customHeight="1">
      <c r="B16" s="60"/>
      <c r="K16" s="230" t="s">
        <v>26</v>
      </c>
      <c r="L16" s="230"/>
      <c r="M16" s="230"/>
      <c r="N16" s="234"/>
      <c r="O16" s="234"/>
      <c r="P16" s="234"/>
      <c r="Q16" s="234"/>
      <c r="R16" s="234"/>
      <c r="S16" s="234"/>
      <c r="T16" s="230" t="s">
        <v>27</v>
      </c>
      <c r="U16" s="230"/>
      <c r="V16" s="230"/>
      <c r="W16" s="233"/>
      <c r="X16" s="233"/>
      <c r="Y16" s="233"/>
      <c r="Z16" s="233"/>
      <c r="AA16" s="233"/>
      <c r="AB16" s="233"/>
      <c r="AC16" s="233"/>
      <c r="AD16" s="233"/>
      <c r="AE16" s="233"/>
      <c r="AF16" s="233"/>
      <c r="AG16" s="233"/>
      <c r="AH16" s="233"/>
      <c r="AI16" s="233"/>
    </row>
    <row r="17" spans="2:87" ht="15" customHeight="1">
      <c r="B17" s="60"/>
    </row>
    <row r="18" spans="2:87" ht="15" customHeight="1">
      <c r="B18" s="60"/>
      <c r="C18" s="9" t="s">
        <v>28</v>
      </c>
      <c r="E18"/>
      <c r="F18"/>
      <c r="G18"/>
      <c r="H18"/>
      <c r="I18"/>
      <c r="J18"/>
      <c r="K18"/>
      <c r="L18"/>
      <c r="M18"/>
      <c r="N18"/>
      <c r="O18"/>
      <c r="P18"/>
      <c r="Q18"/>
      <c r="R18"/>
      <c r="S18"/>
      <c r="T18"/>
      <c r="U18"/>
      <c r="V18"/>
      <c r="W18"/>
      <c r="X18"/>
      <c r="Y18"/>
      <c r="Z18"/>
      <c r="AA18"/>
      <c r="AB18"/>
      <c r="AC18"/>
      <c r="AD18"/>
      <c r="AE18"/>
      <c r="AF18"/>
      <c r="AG18"/>
      <c r="AH18"/>
      <c r="AI18"/>
    </row>
    <row r="19" spans="2:87" ht="15" customHeight="1">
      <c r="D19" s="227" t="s">
        <v>29</v>
      </c>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row>
    <row r="20" spans="2:87" ht="15" customHeight="1">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row>
    <row r="21" spans="2:87" ht="15" customHeight="1">
      <c r="B21" s="60"/>
      <c r="C21" s="9" t="s">
        <v>30</v>
      </c>
      <c r="D21" s="221" t="s">
        <v>31</v>
      </c>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row>
    <row r="22" spans="2:87" ht="15" customHeight="1">
      <c r="D22" s="227" t="s">
        <v>32</v>
      </c>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row>
    <row r="23" spans="2:87" ht="15" customHeight="1">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row>
    <row r="24" spans="2:87" ht="15" customHeight="1">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row>
    <row r="25" spans="2:87" ht="15" customHeight="1">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row>
    <row r="26" spans="2:87" ht="15" customHeight="1">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row>
    <row r="27" spans="2:87" ht="15" customHeight="1">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row>
    <row r="28" spans="2:87" ht="15" customHeight="1">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row>
    <row r="29" spans="2:87" s="7" customFormat="1" ht="15" customHeight="1">
      <c r="BY29" s="9"/>
      <c r="BZ29" s="9"/>
      <c r="CA29" s="9"/>
      <c r="CB29" s="9"/>
      <c r="CC29" s="9"/>
      <c r="CD29" s="9"/>
      <c r="CE29" s="9"/>
      <c r="CF29" s="9"/>
      <c r="CG29" s="9"/>
      <c r="CH29" s="9"/>
      <c r="CI29" s="9"/>
    </row>
    <row r="30" spans="2:87" ht="15" customHeight="1">
      <c r="B30" s="66">
        <v>2</v>
      </c>
      <c r="C30" s="221" t="s">
        <v>33</v>
      </c>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BY30" s="7"/>
      <c r="BZ30" s="7"/>
      <c r="CA30" s="7"/>
      <c r="CB30" s="7"/>
      <c r="CC30" s="7"/>
      <c r="CD30" s="7"/>
      <c r="CE30" s="7"/>
      <c r="CF30" s="7"/>
      <c r="CG30" s="7"/>
      <c r="CH30" s="7"/>
      <c r="CI30" s="7"/>
    </row>
    <row r="31" spans="2:87" ht="15" customHeight="1">
      <c r="C31" s="222" t="s">
        <v>34</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I31" s="63"/>
    </row>
    <row r="32" spans="2:87" ht="15" customHeight="1">
      <c r="AH32" s="64"/>
      <c r="AI32" s="63"/>
    </row>
    <row r="33" spans="1:35" ht="15" customHeight="1">
      <c r="B33" s="66">
        <v>3</v>
      </c>
      <c r="C33" s="221" t="s">
        <v>35</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row>
    <row r="34" spans="1:35" ht="15" customHeight="1">
      <c r="C34" s="220" t="s">
        <v>36</v>
      </c>
      <c r="D34" s="220"/>
      <c r="E34" s="220"/>
      <c r="F34" s="220"/>
      <c r="G34" s="220"/>
      <c r="H34" s="220"/>
      <c r="I34" s="220"/>
      <c r="J34" s="223">
        <f>M35</f>
        <v>40034</v>
      </c>
      <c r="K34" s="223"/>
      <c r="L34" s="223"/>
      <c r="M34" s="223"/>
      <c r="N34" s="226" t="s">
        <v>37</v>
      </c>
      <c r="O34" s="226"/>
      <c r="P34" s="226"/>
      <c r="Q34" s="226"/>
      <c r="R34" s="226"/>
      <c r="S34" s="226"/>
      <c r="T34" s="226"/>
      <c r="U34" s="226"/>
      <c r="V34" s="231">
        <f>V35</f>
        <v>34034</v>
      </c>
      <c r="W34" s="231"/>
      <c r="X34" s="231"/>
      <c r="Y34" s="231"/>
      <c r="Z34" s="226" t="s">
        <v>38</v>
      </c>
      <c r="AA34" s="226"/>
      <c r="AB34" s="226"/>
      <c r="AC34" s="226"/>
      <c r="AD34" s="226"/>
      <c r="AE34" s="231">
        <f>AE35</f>
        <v>6000</v>
      </c>
      <c r="AF34" s="231"/>
      <c r="AG34" s="231"/>
      <c r="AH34" s="231"/>
    </row>
    <row r="35" spans="1:35" ht="15" customHeight="1">
      <c r="C35" s="65"/>
      <c r="D35" s="225" t="s">
        <v>39</v>
      </c>
      <c r="E35" s="225"/>
      <c r="F35" s="225"/>
      <c r="G35" s="224" t="s">
        <v>40</v>
      </c>
      <c r="H35" s="224"/>
      <c r="I35" s="224"/>
      <c r="J35" s="224"/>
      <c r="K35" s="224"/>
      <c r="L35" s="224"/>
      <c r="M35" s="223">
        <f>SUM('&lt;見本&gt;行程表及び旅費積算書(公共)'!$O$15)</f>
        <v>40034</v>
      </c>
      <c r="N35" s="223"/>
      <c r="O35" s="223"/>
      <c r="P35" s="224" t="s">
        <v>41</v>
      </c>
      <c r="Q35" s="224"/>
      <c r="R35" s="224"/>
      <c r="S35" s="224"/>
      <c r="T35" s="224"/>
      <c r="U35" s="224"/>
      <c r="V35" s="223">
        <f>SUM('&lt;見本&gt;行程表及び旅費積算書(公共)'!$Z$15)</f>
        <v>34034</v>
      </c>
      <c r="W35" s="223"/>
      <c r="X35" s="223"/>
      <c r="Z35" s="226" t="s">
        <v>38</v>
      </c>
      <c r="AA35" s="226"/>
      <c r="AB35" s="226"/>
      <c r="AC35" s="226"/>
      <c r="AD35" s="226"/>
      <c r="AE35" s="223">
        <f>M35-V35</f>
        <v>6000</v>
      </c>
      <c r="AF35" s="223"/>
      <c r="AG35" s="223"/>
    </row>
    <row r="36" spans="1:35" ht="15" customHeight="1">
      <c r="D36" s="222" t="s">
        <v>42</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63"/>
    </row>
    <row r="37" spans="1:35" ht="15" customHeight="1">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row>
    <row r="38" spans="1:35" ht="15" customHeight="1">
      <c r="A38" s="228" t="s">
        <v>43</v>
      </c>
      <c r="B38" s="228"/>
      <c r="C38" s="229" t="s">
        <v>44</v>
      </c>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row>
    <row r="39" spans="1:35" ht="15" customHeight="1">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row>
  </sheetData>
  <sheetProtection sheet="1" objects="1" scenarios="1" selectLockedCells="1" selectUnlockedCells="1"/>
  <mergeCells count="53">
    <mergeCell ref="D19:AI20"/>
    <mergeCell ref="D14:I14"/>
    <mergeCell ref="U8:AI8"/>
    <mergeCell ref="W14:AI14"/>
    <mergeCell ref="N14:S14"/>
    <mergeCell ref="K13:M13"/>
    <mergeCell ref="K12:M12"/>
    <mergeCell ref="D12:I12"/>
    <mergeCell ref="N12:AI12"/>
    <mergeCell ref="N13:AI13"/>
    <mergeCell ref="A1:AI1"/>
    <mergeCell ref="A4:AI4"/>
    <mergeCell ref="B2:L2"/>
    <mergeCell ref="M2:T2"/>
    <mergeCell ref="K16:M16"/>
    <mergeCell ref="T16:V16"/>
    <mergeCell ref="S10:V10"/>
    <mergeCell ref="X10:AA10"/>
    <mergeCell ref="K14:M14"/>
    <mergeCell ref="S11:V11"/>
    <mergeCell ref="X11:AA11"/>
    <mergeCell ref="T14:V14"/>
    <mergeCell ref="U6:AI7"/>
    <mergeCell ref="K11:Q11"/>
    <mergeCell ref="K10:Q10"/>
    <mergeCell ref="D10:I10"/>
    <mergeCell ref="D22:AI28"/>
    <mergeCell ref="A38:B38"/>
    <mergeCell ref="C38:AI39"/>
    <mergeCell ref="K15:M15"/>
    <mergeCell ref="T15:V15"/>
    <mergeCell ref="J34:M34"/>
    <mergeCell ref="V34:Y34"/>
    <mergeCell ref="AE34:AH34"/>
    <mergeCell ref="C31:AG31"/>
    <mergeCell ref="C30:AI30"/>
    <mergeCell ref="D21:AI21"/>
    <mergeCell ref="W16:AI16"/>
    <mergeCell ref="W15:AI15"/>
    <mergeCell ref="N16:S16"/>
    <mergeCell ref="N15:S15"/>
    <mergeCell ref="N34:U34"/>
    <mergeCell ref="C34:I34"/>
    <mergeCell ref="C33:AI33"/>
    <mergeCell ref="D36:AH36"/>
    <mergeCell ref="M35:O35"/>
    <mergeCell ref="G35:L35"/>
    <mergeCell ref="P35:U35"/>
    <mergeCell ref="V35:X35"/>
    <mergeCell ref="AE35:AG35"/>
    <mergeCell ref="D35:F35"/>
    <mergeCell ref="Z35:AD35"/>
    <mergeCell ref="Z34:AD34"/>
  </mergeCells>
  <phoneticPr fontId="5"/>
  <conditionalFormatting sqref="K11:Q11 S11:V11 X11:AA11">
    <cfRule type="containsBlanks" dxfId="29" priority="1">
      <formula>LEN(TRIM(K11))=0</formula>
    </cfRule>
  </conditionalFormatting>
  <conditionalFormatting sqref="M2:T2 U6:AI8 N12:AI13 N14:S16 W14:AI16 D19:AI20 D22">
    <cfRule type="containsBlanks" dxfId="28" priority="2">
      <formula>LEN(TRIM(D2))=0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'(参考)宿泊料等'!$B$3:$B$25</xm:f>
          </x14:formula1>
          <xm:sqref>N14:S14 N15:S15 N16:S16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46772-792C-471B-B60C-E8C4CAF635CD}">
  <sheetPr codeName="Sheet10">
    <tabColor rgb="FFFFFF00"/>
    <pageSetUpPr fitToPage="1"/>
  </sheetPr>
  <dimension ref="A1:U52"/>
  <sheetViews>
    <sheetView showZeros="0" view="pageBreakPreview" topLeftCell="A22" zoomScale="115" zoomScaleNormal="100" zoomScaleSheetLayoutView="115" workbookViewId="0">
      <selection activeCell="L9" sqref="L9"/>
    </sheetView>
  </sheetViews>
  <sheetFormatPr defaultColWidth="2.5703125" defaultRowHeight="30" customHeight="1"/>
  <cols>
    <col min="1" max="1" width="6.85546875" style="7" customWidth="1"/>
    <col min="2" max="2" width="5.42578125" style="7" bestFit="1" customWidth="1"/>
    <col min="3" max="3" width="4.28515625" style="11" bestFit="1" customWidth="1"/>
    <col min="4" max="4" width="5.42578125" style="7" bestFit="1" customWidth="1"/>
    <col min="5" max="5" width="11" style="7" customWidth="1"/>
    <col min="6" max="6" width="18.7109375" style="7" customWidth="1"/>
    <col min="7" max="7" width="11" style="7" customWidth="1"/>
    <col min="8" max="8" width="18.7109375" style="7" customWidth="1"/>
    <col min="9" max="9" width="8.85546875" style="7" customWidth="1"/>
    <col min="10" max="10" width="8.85546875" style="11" customWidth="1"/>
    <col min="11" max="11" width="9.28515625" style="11" bestFit="1" customWidth="1"/>
    <col min="12" max="21" width="8.85546875" style="7" customWidth="1"/>
    <col min="22" max="16384" width="2.5703125" style="7"/>
  </cols>
  <sheetData>
    <row r="1" spans="1:21" ht="15.75">
      <c r="A1" s="254" t="s">
        <v>0</v>
      </c>
      <c r="B1" s="254"/>
      <c r="C1" s="254"/>
      <c r="D1" s="254"/>
      <c r="E1" s="254"/>
      <c r="F1" s="254"/>
      <c r="G1" s="67"/>
      <c r="H1" s="67"/>
      <c r="I1" s="67"/>
      <c r="J1" s="67"/>
      <c r="K1" s="67"/>
      <c r="L1" s="67"/>
      <c r="M1" s="67"/>
      <c r="N1" s="253">
        <f>'計画書(車)'!U6</f>
        <v>0</v>
      </c>
      <c r="O1" s="253"/>
      <c r="P1" s="253"/>
      <c r="Q1" s="253"/>
      <c r="R1" s="253"/>
      <c r="S1" s="253"/>
      <c r="T1" s="253"/>
      <c r="U1" s="253"/>
    </row>
    <row r="2" spans="1:21" s="85" customFormat="1" ht="15" customHeight="1">
      <c r="A2" s="169" t="s">
        <v>45</v>
      </c>
      <c r="B2" s="169"/>
      <c r="C2" s="169"/>
      <c r="D2" s="169"/>
      <c r="E2" s="371">
        <f>'計画書(車)'!M2</f>
        <v>0</v>
      </c>
      <c r="F2" s="371"/>
      <c r="G2" s="169"/>
      <c r="H2" s="169"/>
      <c r="I2" s="169"/>
      <c r="J2" s="169"/>
      <c r="K2" s="169"/>
      <c r="L2" s="169"/>
      <c r="M2" s="169"/>
      <c r="N2" s="169"/>
      <c r="O2" s="169"/>
      <c r="P2" s="169"/>
      <c r="Q2" s="169"/>
      <c r="R2" s="169"/>
      <c r="S2" s="169"/>
      <c r="T2" s="169"/>
      <c r="U2" s="169"/>
    </row>
    <row r="3" spans="1:21" ht="16.5" customHeight="1" thickBot="1">
      <c r="A3" s="270" t="s">
        <v>133</v>
      </c>
      <c r="B3" s="270"/>
      <c r="C3" s="270"/>
      <c r="D3" s="270"/>
      <c r="E3" s="270"/>
      <c r="F3" s="270"/>
      <c r="G3" s="270"/>
      <c r="H3" s="270"/>
      <c r="I3" s="270"/>
      <c r="J3" s="270"/>
      <c r="K3" s="270"/>
      <c r="L3" s="270"/>
      <c r="M3" s="270"/>
      <c r="N3" s="270"/>
      <c r="O3" s="270"/>
      <c r="P3" s="270"/>
      <c r="Q3" s="270"/>
      <c r="R3" s="270"/>
      <c r="S3" s="270"/>
      <c r="T3" s="270"/>
      <c r="U3" s="270"/>
    </row>
    <row r="4" spans="1:21" ht="30" customHeight="1">
      <c r="E4" s="98"/>
      <c r="I4" s="170"/>
      <c r="J4" s="170"/>
      <c r="K4" s="171"/>
      <c r="L4" s="344" t="s">
        <v>111</v>
      </c>
      <c r="M4" s="345"/>
      <c r="N4" s="345"/>
      <c r="O4" s="345"/>
      <c r="P4" s="345"/>
      <c r="Q4" s="344" t="s">
        <v>112</v>
      </c>
      <c r="R4" s="345"/>
      <c r="S4" s="345"/>
      <c r="T4" s="345"/>
      <c r="U4" s="346"/>
    </row>
    <row r="5" spans="1:21" ht="22.5" customHeight="1" thickBot="1">
      <c r="A5" s="99" t="s">
        <v>49</v>
      </c>
      <c r="B5" s="358">
        <f>'計画書(車)'!W15</f>
        <v>0</v>
      </c>
      <c r="C5" s="358"/>
      <c r="D5" s="358"/>
      <c r="E5" s="100"/>
      <c r="L5" s="172" t="s">
        <v>113</v>
      </c>
      <c r="M5" s="369">
        <f>J21*18</f>
        <v>0</v>
      </c>
      <c r="N5" s="370"/>
      <c r="O5" s="370"/>
      <c r="P5" s="370"/>
      <c r="Q5" s="101" t="s">
        <v>113</v>
      </c>
      <c r="R5" s="366">
        <f>M5</f>
        <v>0</v>
      </c>
      <c r="S5" s="367"/>
      <c r="T5" s="367"/>
      <c r="U5" s="368"/>
    </row>
    <row r="6" spans="1:21" ht="22.5" customHeight="1" thickBot="1">
      <c r="A6" s="99" t="s">
        <v>55</v>
      </c>
      <c r="B6" s="358">
        <f>'計画書(車)'!N15</f>
        <v>0</v>
      </c>
      <c r="C6" s="358"/>
      <c r="D6" s="358"/>
      <c r="E6" s="100"/>
      <c r="F6" s="100"/>
      <c r="G6" s="100"/>
      <c r="H6" s="173" t="s">
        <v>51</v>
      </c>
      <c r="I6" s="174"/>
      <c r="J6" s="175" t="s">
        <v>53</v>
      </c>
      <c r="K6" s="176"/>
      <c r="L6" s="163" t="s">
        <v>114</v>
      </c>
      <c r="M6" s="350" t="s">
        <v>115</v>
      </c>
      <c r="N6" s="351"/>
      <c r="O6" s="335" t="s">
        <v>60</v>
      </c>
      <c r="P6" s="336"/>
      <c r="Q6" s="162" t="s">
        <v>114</v>
      </c>
      <c r="R6" s="350" t="s">
        <v>115</v>
      </c>
      <c r="S6" s="351"/>
      <c r="T6" s="335" t="s">
        <v>60</v>
      </c>
      <c r="U6" s="352"/>
    </row>
    <row r="7" spans="1:21" ht="30" customHeight="1">
      <c r="A7" s="103" t="s">
        <v>61</v>
      </c>
      <c r="B7" s="104" t="s">
        <v>62</v>
      </c>
      <c r="C7" s="105" t="s">
        <v>63</v>
      </c>
      <c r="D7" s="106" t="s">
        <v>64</v>
      </c>
      <c r="E7" s="107" t="s">
        <v>65</v>
      </c>
      <c r="F7" s="107" t="s">
        <v>116</v>
      </c>
      <c r="G7" s="108" t="s">
        <v>117</v>
      </c>
      <c r="H7" s="177" t="s">
        <v>116</v>
      </c>
      <c r="I7" s="177" t="s">
        <v>68</v>
      </c>
      <c r="J7" s="178" t="s">
        <v>69</v>
      </c>
      <c r="K7" s="179" t="s">
        <v>118</v>
      </c>
      <c r="L7" s="180" t="s">
        <v>119</v>
      </c>
      <c r="M7" s="181" t="s">
        <v>120</v>
      </c>
      <c r="N7" s="126" t="s">
        <v>73</v>
      </c>
      <c r="O7" s="109" t="s">
        <v>120</v>
      </c>
      <c r="P7" s="164" t="s">
        <v>74</v>
      </c>
      <c r="Q7" s="180" t="s">
        <v>119</v>
      </c>
      <c r="R7" s="181" t="s">
        <v>120</v>
      </c>
      <c r="S7" s="126" t="s">
        <v>121</v>
      </c>
      <c r="T7" s="109" t="s">
        <v>120</v>
      </c>
      <c r="U7" s="182" t="s">
        <v>74</v>
      </c>
    </row>
    <row r="8" spans="1:21" s="119" customFormat="1" ht="15.75">
      <c r="A8" s="110"/>
      <c r="B8" s="111"/>
      <c r="C8" s="112"/>
      <c r="D8" s="113"/>
      <c r="E8" s="114"/>
      <c r="F8" s="114"/>
      <c r="G8" s="115"/>
      <c r="H8" s="114"/>
      <c r="I8" s="114"/>
      <c r="J8" s="116" t="s">
        <v>76</v>
      </c>
      <c r="K8" s="111"/>
      <c r="L8" s="110" t="s">
        <v>77</v>
      </c>
      <c r="M8" s="118" t="s">
        <v>78</v>
      </c>
      <c r="N8" s="117" t="s">
        <v>77</v>
      </c>
      <c r="O8" s="118" t="s">
        <v>78</v>
      </c>
      <c r="P8" s="112" t="s">
        <v>77</v>
      </c>
      <c r="Q8" s="183" t="s">
        <v>77</v>
      </c>
      <c r="R8" s="118" t="s">
        <v>78</v>
      </c>
      <c r="S8" s="117" t="s">
        <v>77</v>
      </c>
      <c r="T8" s="118" t="s">
        <v>78</v>
      </c>
      <c r="U8" s="184" t="s">
        <v>77</v>
      </c>
    </row>
    <row r="9" spans="1:21" ht="30" customHeight="1">
      <c r="A9" s="148"/>
      <c r="B9" s="149"/>
      <c r="C9" s="122"/>
      <c r="D9" s="150"/>
      <c r="E9" s="151"/>
      <c r="F9" s="151"/>
      <c r="G9" s="151"/>
      <c r="H9" s="151"/>
      <c r="I9" s="185"/>
      <c r="J9" s="152"/>
      <c r="K9" s="186"/>
      <c r="L9" s="187"/>
      <c r="M9" s="127" t="str">
        <f t="shared" ref="M9:M20" si="0">IF(I9="","",1)</f>
        <v/>
      </c>
      <c r="N9" s="188"/>
      <c r="O9" s="127" t="str">
        <f>M9</f>
        <v/>
      </c>
      <c r="P9" s="129" t="str">
        <f>IF(O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9" s="189">
        <f>L9</f>
        <v>0</v>
      </c>
      <c r="R9" s="128" t="str">
        <f>M9</f>
        <v/>
      </c>
      <c r="S9" s="128"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料等'!$B$3:$B$25,_xlfn.XLOOKUP(I9,'(参考)宿泊料等'!$H$2:$BB$2,'(参考)宿泊料等'!$H$3:$BB$25,""),"")),""),""),"")</f>
        <v/>
      </c>
      <c r="T9" s="128" t="str">
        <f>O9</f>
        <v/>
      </c>
      <c r="U9" s="129" t="str">
        <f>IF(T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0" spans="1:21" ht="30" customHeight="1">
      <c r="A10" s="148"/>
      <c r="B10" s="149"/>
      <c r="C10" s="132"/>
      <c r="D10" s="150"/>
      <c r="E10" s="151"/>
      <c r="F10" s="151"/>
      <c r="G10" s="151"/>
      <c r="H10" s="151"/>
      <c r="I10" s="185"/>
      <c r="J10" s="152"/>
      <c r="K10" s="191"/>
      <c r="L10" s="187"/>
      <c r="M10" s="137" t="str">
        <f>IF(I10="","",1)</f>
        <v/>
      </c>
      <c r="N10" s="159"/>
      <c r="O10" s="127" t="str">
        <f t="shared" ref="O10:O20" si="1">IF(M10="","",1)</f>
        <v/>
      </c>
      <c r="P10" s="129" t="str">
        <f>IF(O10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0" s="193">
        <f t="shared" ref="Q10:R20" si="2">L10</f>
        <v>0</v>
      </c>
      <c r="R10" s="128" t="str">
        <f t="shared" si="2"/>
        <v/>
      </c>
      <c r="S10" s="128"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料等'!$B$3:$B$25,_xlfn.XLOOKUP(I10,'(参考)宿泊料等'!$H$2:$BB$2,'(参考)宿泊料等'!$H$3:$BB$25,""),"")),""),""),"")</f>
        <v/>
      </c>
      <c r="T10" s="128" t="str">
        <f t="shared" ref="T10:T20" si="3">O10</f>
        <v/>
      </c>
      <c r="U10" s="129" t="str">
        <f>IF(T10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1" spans="1:21" ht="30" customHeight="1">
      <c r="A11" s="148"/>
      <c r="B11" s="149"/>
      <c r="C11" s="132"/>
      <c r="D11" s="150"/>
      <c r="E11" s="151"/>
      <c r="F11" s="151"/>
      <c r="G11" s="151"/>
      <c r="H11" s="151"/>
      <c r="I11" s="185"/>
      <c r="J11" s="152"/>
      <c r="K11" s="194"/>
      <c r="L11" s="187"/>
      <c r="M11" s="138" t="str">
        <f>IF(I11="","",1)</f>
        <v/>
      </c>
      <c r="N11" s="159"/>
      <c r="O11" s="127" t="str">
        <f t="shared" si="1"/>
        <v/>
      </c>
      <c r="P11" s="129" t="str">
        <f>IF(O11="","",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1" s="193">
        <f t="shared" si="2"/>
        <v>0</v>
      </c>
      <c r="R11" s="128" t="str">
        <f>M11</f>
        <v/>
      </c>
      <c r="S11" s="128"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料等'!$B$3:$B$25,_xlfn.XLOOKUP(I11,'(参考)宿泊料等'!$H$2:$BB$2,'(参考)宿泊料等'!$H$3:$BB$25,""),"")),""),""),"")</f>
        <v/>
      </c>
      <c r="T11" s="128" t="str">
        <f t="shared" si="3"/>
        <v/>
      </c>
      <c r="U11" s="129" t="str">
        <f>IF(T11="","",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2" spans="1:21" ht="30" customHeight="1">
      <c r="A12" s="148"/>
      <c r="B12" s="149"/>
      <c r="C12" s="132"/>
      <c r="D12" s="150"/>
      <c r="E12" s="151"/>
      <c r="F12" s="151"/>
      <c r="G12" s="151"/>
      <c r="H12" s="151"/>
      <c r="I12" s="185"/>
      <c r="J12" s="152"/>
      <c r="K12" s="194"/>
      <c r="L12" s="187"/>
      <c r="M12" s="138" t="str">
        <f t="shared" si="0"/>
        <v/>
      </c>
      <c r="N12" s="159"/>
      <c r="O12" s="127" t="str">
        <f t="shared" si="1"/>
        <v/>
      </c>
      <c r="P12" s="129" t="str">
        <f>IF(O12="","",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2" s="193">
        <f t="shared" si="2"/>
        <v>0</v>
      </c>
      <c r="R12" s="128" t="str">
        <f t="shared" si="2"/>
        <v/>
      </c>
      <c r="S12" s="128"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料等'!$B$3:$B$25,_xlfn.XLOOKUP(I12,'(参考)宿泊料等'!$H$2:$BB$2,'(参考)宿泊料等'!$H$3:$BB$25,""),"")),""),""),"")</f>
        <v/>
      </c>
      <c r="T12" s="128" t="str">
        <f t="shared" si="3"/>
        <v/>
      </c>
      <c r="U12" s="129" t="str">
        <f>IF(T12="","",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3" spans="1:21" ht="30" customHeight="1">
      <c r="A13" s="148"/>
      <c r="B13" s="149"/>
      <c r="C13" s="132"/>
      <c r="D13" s="150"/>
      <c r="E13" s="151"/>
      <c r="F13" s="151"/>
      <c r="G13" s="151"/>
      <c r="H13" s="151"/>
      <c r="I13" s="185"/>
      <c r="J13" s="152"/>
      <c r="K13" s="194"/>
      <c r="L13" s="187"/>
      <c r="M13" s="137" t="str">
        <f t="shared" si="0"/>
        <v/>
      </c>
      <c r="N13" s="159"/>
      <c r="O13" s="127" t="str">
        <f t="shared" si="1"/>
        <v/>
      </c>
      <c r="P13" s="129" t="str">
        <f>IF(O13="","",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3" s="193">
        <f t="shared" si="2"/>
        <v>0</v>
      </c>
      <c r="R13" s="128" t="str">
        <f t="shared" si="2"/>
        <v/>
      </c>
      <c r="S13" s="128"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料等'!$B$3:$B$25,_xlfn.XLOOKUP(I13,'(参考)宿泊料等'!$H$2:$BB$2,'(参考)宿泊料等'!$H$3:$BB$25,""),"")),""),""),"")</f>
        <v/>
      </c>
      <c r="T13" s="128" t="str">
        <f t="shared" si="3"/>
        <v/>
      </c>
      <c r="U13" s="129" t="str">
        <f>IF(T13="","",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4" spans="1:21" ht="30" customHeight="1">
      <c r="A14" s="148"/>
      <c r="B14" s="149"/>
      <c r="C14" s="132"/>
      <c r="D14" s="150"/>
      <c r="E14" s="151"/>
      <c r="F14" s="151"/>
      <c r="G14" s="151"/>
      <c r="H14" s="151"/>
      <c r="I14" s="185"/>
      <c r="J14" s="152"/>
      <c r="K14" s="191"/>
      <c r="L14" s="187"/>
      <c r="M14" s="138" t="str">
        <f t="shared" si="0"/>
        <v/>
      </c>
      <c r="N14" s="159"/>
      <c r="O14" s="127" t="str">
        <f t="shared" si="1"/>
        <v/>
      </c>
      <c r="P14" s="129" t="str">
        <f>IF(O14="","",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4" s="193">
        <f t="shared" si="2"/>
        <v>0</v>
      </c>
      <c r="R14" s="128" t="str">
        <f t="shared" si="2"/>
        <v/>
      </c>
      <c r="S14" s="128"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料等'!$B$3:$B$25,_xlfn.XLOOKUP(I14,'(参考)宿泊料等'!$H$2:$BB$2,'(参考)宿泊料等'!$H$3:$BB$25,""),"")),""),""),"")</f>
        <v/>
      </c>
      <c r="T14" s="128" t="str">
        <f t="shared" si="3"/>
        <v/>
      </c>
      <c r="U14" s="129" t="str">
        <f>IF(T14="","",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5" spans="1:21" ht="30" customHeight="1">
      <c r="A15" s="148"/>
      <c r="B15" s="149"/>
      <c r="C15" s="132"/>
      <c r="D15" s="150"/>
      <c r="E15" s="151"/>
      <c r="F15" s="151"/>
      <c r="G15" s="151"/>
      <c r="H15" s="151"/>
      <c r="I15" s="185"/>
      <c r="J15" s="152"/>
      <c r="K15" s="194"/>
      <c r="L15" s="187"/>
      <c r="M15" s="138" t="str">
        <f t="shared" si="0"/>
        <v/>
      </c>
      <c r="N15" s="159"/>
      <c r="O15" s="127" t="str">
        <f t="shared" si="1"/>
        <v/>
      </c>
      <c r="P15" s="129" t="str">
        <f>IF(O15="","",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5" s="193">
        <f t="shared" si="2"/>
        <v>0</v>
      </c>
      <c r="R15" s="128" t="str">
        <f t="shared" si="2"/>
        <v/>
      </c>
      <c r="S15" s="128"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料等'!$B$3:$B$25,_xlfn.XLOOKUP(I15,'(参考)宿泊料等'!$H$2:$BB$2,'(参考)宿泊料等'!$H$3:$BB$25,""),"")),""),""),"")</f>
        <v/>
      </c>
      <c r="T15" s="128" t="str">
        <f t="shared" si="3"/>
        <v/>
      </c>
      <c r="U15" s="129" t="str">
        <f>IF(T15="","",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6" spans="1:21" ht="30" customHeight="1">
      <c r="A16" s="148"/>
      <c r="B16" s="149"/>
      <c r="C16" s="132"/>
      <c r="D16" s="150"/>
      <c r="E16" s="151"/>
      <c r="F16" s="151"/>
      <c r="G16" s="151"/>
      <c r="H16" s="151"/>
      <c r="I16" s="185"/>
      <c r="J16" s="152"/>
      <c r="K16" s="194"/>
      <c r="L16" s="187"/>
      <c r="M16" s="138" t="str">
        <f t="shared" si="0"/>
        <v/>
      </c>
      <c r="N16" s="159"/>
      <c r="O16" s="127" t="str">
        <f t="shared" si="1"/>
        <v/>
      </c>
      <c r="P16" s="129" t="str">
        <f>IF(O16="","",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6" s="193">
        <f t="shared" si="2"/>
        <v>0</v>
      </c>
      <c r="R16" s="128" t="str">
        <f t="shared" si="2"/>
        <v/>
      </c>
      <c r="S16" s="128"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料等'!$B$3:$B$25,_xlfn.XLOOKUP(I16,'(参考)宿泊料等'!$H$2:$BB$2,'(参考)宿泊料等'!$H$3:$BB$25,""),"")),""),""),"")</f>
        <v/>
      </c>
      <c r="T16" s="128" t="str">
        <f t="shared" si="3"/>
        <v/>
      </c>
      <c r="U16" s="129" t="str">
        <f>IF(T16="","",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7" spans="1:21" ht="30" customHeight="1">
      <c r="A17" s="148"/>
      <c r="B17" s="149"/>
      <c r="C17" s="132"/>
      <c r="D17" s="150"/>
      <c r="E17" s="151"/>
      <c r="F17" s="151"/>
      <c r="G17" s="151"/>
      <c r="H17" s="151"/>
      <c r="I17" s="185"/>
      <c r="J17" s="152"/>
      <c r="K17" s="194"/>
      <c r="L17" s="187"/>
      <c r="M17" s="138" t="str">
        <f t="shared" si="0"/>
        <v/>
      </c>
      <c r="N17" s="159"/>
      <c r="O17" s="127" t="str">
        <f t="shared" si="1"/>
        <v/>
      </c>
      <c r="P17" s="129" t="str">
        <f>IF(O17="","",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7" s="193">
        <f t="shared" si="2"/>
        <v>0</v>
      </c>
      <c r="R17" s="128" t="str">
        <f t="shared" si="2"/>
        <v/>
      </c>
      <c r="S17" s="128"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料等'!$B$3:$B$25,_xlfn.XLOOKUP(I17,'(参考)宿泊料等'!$H$2:$BB$2,'(参考)宿泊料等'!$H$3:$BB$25,""),"")),""),""),"")</f>
        <v/>
      </c>
      <c r="T17" s="128" t="str">
        <f t="shared" si="3"/>
        <v/>
      </c>
      <c r="U17" s="129" t="str">
        <f>IF(T17="","",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8" spans="1:21" ht="30" customHeight="1">
      <c r="A18" s="148"/>
      <c r="B18" s="149"/>
      <c r="C18" s="132"/>
      <c r="D18" s="150"/>
      <c r="E18" s="151"/>
      <c r="F18" s="151"/>
      <c r="G18" s="151"/>
      <c r="H18" s="151"/>
      <c r="I18" s="185"/>
      <c r="J18" s="152"/>
      <c r="K18" s="194"/>
      <c r="L18" s="187"/>
      <c r="M18" s="138" t="str">
        <f t="shared" si="0"/>
        <v/>
      </c>
      <c r="N18" s="159"/>
      <c r="O18" s="127" t="str">
        <f t="shared" si="1"/>
        <v/>
      </c>
      <c r="P18" s="129" t="str">
        <f>IF(O18="","",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8" s="193">
        <f t="shared" si="2"/>
        <v>0</v>
      </c>
      <c r="R18" s="128" t="str">
        <f t="shared" si="2"/>
        <v/>
      </c>
      <c r="S18" s="128"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料等'!$B$3:$B$25,_xlfn.XLOOKUP(I18,'(参考)宿泊料等'!$H$2:$BB$2,'(参考)宿泊料等'!$H$3:$BB$25,""),"")),""),""),"")</f>
        <v/>
      </c>
      <c r="T18" s="128" t="str">
        <f t="shared" si="3"/>
        <v/>
      </c>
      <c r="U18" s="129" t="str">
        <f>IF(T18="","",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9" spans="1:21" ht="30" customHeight="1">
      <c r="A19" s="148"/>
      <c r="B19" s="149"/>
      <c r="C19" s="132"/>
      <c r="D19" s="150"/>
      <c r="E19" s="151"/>
      <c r="F19" s="151"/>
      <c r="G19" s="151"/>
      <c r="H19" s="151"/>
      <c r="I19" s="185"/>
      <c r="J19" s="152"/>
      <c r="K19" s="194"/>
      <c r="L19" s="187"/>
      <c r="M19" s="138" t="str">
        <f t="shared" si="0"/>
        <v/>
      </c>
      <c r="N19" s="159"/>
      <c r="O19" s="127" t="str">
        <f t="shared" si="1"/>
        <v/>
      </c>
      <c r="P19" s="129" t="str">
        <f>IF(O19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9" s="193">
        <f t="shared" si="2"/>
        <v>0</v>
      </c>
      <c r="R19" s="128" t="str">
        <f t="shared" si="2"/>
        <v/>
      </c>
      <c r="S19" s="128"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料等'!$B$3:$B$25,_xlfn.XLOOKUP(I19,'(参考)宿泊料等'!$H$2:$BB$2,'(参考)宿泊料等'!$H$3:$BB$25,""),"")),""),""),"")</f>
        <v/>
      </c>
      <c r="T19" s="128" t="str">
        <f t="shared" si="3"/>
        <v/>
      </c>
      <c r="U19" s="129" t="str">
        <f>IF(T19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20" spans="1:21" ht="30" customHeight="1" thickBot="1">
      <c r="A20" s="148"/>
      <c r="B20" s="149"/>
      <c r="C20" s="132"/>
      <c r="D20" s="150"/>
      <c r="E20" s="151"/>
      <c r="F20" s="151"/>
      <c r="G20" s="151"/>
      <c r="H20" s="151"/>
      <c r="I20" s="185"/>
      <c r="J20" s="152"/>
      <c r="K20" s="194"/>
      <c r="L20" s="187"/>
      <c r="M20" s="160" t="str">
        <f t="shared" si="0"/>
        <v/>
      </c>
      <c r="N20" s="196"/>
      <c r="O20" s="127" t="str">
        <f t="shared" si="1"/>
        <v/>
      </c>
      <c r="P20" s="129" t="str">
        <f>IF(O20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20" s="197">
        <f t="shared" si="2"/>
        <v>0</v>
      </c>
      <c r="R20" s="128" t="str">
        <f t="shared" si="2"/>
        <v/>
      </c>
      <c r="S20" s="128"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料等'!$B$3:$B$25,_xlfn.XLOOKUP(I20,'(参考)宿泊料等'!$H$2:$BB$2,'(参考)宿泊料等'!$H$3:$BB$25,""),"")),""),""),"")</f>
        <v/>
      </c>
      <c r="T20" s="128" t="str">
        <f t="shared" si="3"/>
        <v/>
      </c>
      <c r="U20" s="129" t="str">
        <f>IF(T20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21" spans="1:21" ht="30" customHeight="1" thickBot="1">
      <c r="A21" s="337" t="s">
        <v>86</v>
      </c>
      <c r="B21" s="338"/>
      <c r="C21" s="338"/>
      <c r="D21" s="338"/>
      <c r="E21" s="338"/>
      <c r="F21" s="338"/>
      <c r="G21" s="338"/>
      <c r="H21" s="339"/>
      <c r="I21" s="139"/>
      <c r="J21" s="140">
        <f>SUM(J9:J20)</f>
        <v>0</v>
      </c>
      <c r="K21" s="198"/>
      <c r="L21" s="142">
        <f t="shared" ref="L21:P21" si="4">SUM(L9:L20)</f>
        <v>0</v>
      </c>
      <c r="M21" s="142">
        <f t="shared" si="4"/>
        <v>0</v>
      </c>
      <c r="N21" s="199">
        <f t="shared" si="4"/>
        <v>0</v>
      </c>
      <c r="O21" s="200">
        <f t="shared" si="4"/>
        <v>0</v>
      </c>
      <c r="P21" s="200">
        <f t="shared" si="4"/>
        <v>0</v>
      </c>
      <c r="Q21" s="201">
        <f>SUM(Q9:Q20)</f>
        <v>0</v>
      </c>
      <c r="R21" s="141">
        <f>SUM(R9:R20)</f>
        <v>0</v>
      </c>
      <c r="S21" s="142">
        <f>SUM(S9:S20)</f>
        <v>0</v>
      </c>
      <c r="T21" s="142">
        <f>SUM(T9:T20)</f>
        <v>0</v>
      </c>
      <c r="U21" s="143">
        <f>SUM(U9:U20)</f>
        <v>0</v>
      </c>
    </row>
    <row r="22" spans="1:21" ht="30" customHeight="1" thickBot="1">
      <c r="A22" s="340" t="s">
        <v>127</v>
      </c>
      <c r="B22" s="340"/>
      <c r="C22" s="340"/>
      <c r="D22" s="340"/>
      <c r="E22" s="340"/>
      <c r="F22" s="340"/>
      <c r="G22" s="340"/>
      <c r="H22" s="340"/>
      <c r="I22" s="340"/>
      <c r="J22" s="340"/>
      <c r="K22" s="340"/>
      <c r="L22" s="202"/>
      <c r="M22" s="144"/>
      <c r="N22" s="144"/>
      <c r="O22" s="144"/>
      <c r="P22" s="144"/>
      <c r="Q22" s="144"/>
      <c r="R22" s="144"/>
      <c r="S22" s="144"/>
      <c r="T22" s="144"/>
      <c r="U22" s="144"/>
    </row>
    <row r="23" spans="1:21" ht="30" customHeight="1" thickBot="1">
      <c r="A23" s="100"/>
      <c r="B23" s="100"/>
      <c r="C23" s="102"/>
      <c r="D23" s="100"/>
      <c r="E23" s="100"/>
      <c r="F23" s="100"/>
      <c r="G23" s="100"/>
      <c r="K23" s="203"/>
      <c r="L23" s="333" t="s">
        <v>128</v>
      </c>
      <c r="M23" s="334"/>
      <c r="N23" s="372">
        <f>SUM(M5,L21,N21,P21)</f>
        <v>0</v>
      </c>
      <c r="O23" s="372"/>
      <c r="P23" s="373"/>
      <c r="Q23" s="327" t="s">
        <v>129</v>
      </c>
      <c r="R23" s="327"/>
      <c r="S23" s="328">
        <f>SUM(R5,Q21,S21,U21)</f>
        <v>0</v>
      </c>
      <c r="T23" s="329"/>
      <c r="U23" s="330"/>
    </row>
    <row r="24" spans="1:21" ht="16.5" thickBot="1">
      <c r="A24" s="100"/>
      <c r="B24" s="100"/>
      <c r="C24" s="102"/>
      <c r="D24" s="100"/>
      <c r="E24" s="100"/>
      <c r="F24" s="100"/>
      <c r="G24" s="100"/>
      <c r="H24" s="100"/>
      <c r="I24" s="100"/>
      <c r="J24" s="102"/>
      <c r="L24" s="11"/>
      <c r="N24" s="145"/>
      <c r="O24" s="145"/>
      <c r="P24" s="145"/>
      <c r="Q24" s="331" t="s">
        <v>89</v>
      </c>
      <c r="R24" s="327"/>
      <c r="S24" s="332">
        <f>N23-S23</f>
        <v>0</v>
      </c>
      <c r="T24" s="329"/>
      <c r="U24" s="330"/>
    </row>
    <row r="25" spans="1:21" ht="30" customHeight="1" thickBot="1">
      <c r="A25" s="100"/>
      <c r="B25" s="100"/>
      <c r="C25" s="102"/>
      <c r="D25" s="100"/>
      <c r="E25" s="100"/>
      <c r="F25" s="100"/>
      <c r="G25" s="100"/>
      <c r="H25" s="100"/>
      <c r="I25" s="100"/>
      <c r="J25" s="102"/>
      <c r="K25" s="102"/>
      <c r="L25" s="102"/>
      <c r="M25" s="145"/>
      <c r="N25" s="145"/>
      <c r="O25" s="145"/>
      <c r="P25" s="145"/>
      <c r="Q25" s="146"/>
      <c r="R25" s="146"/>
      <c r="S25" s="146"/>
      <c r="T25" s="146"/>
      <c r="U25" s="147"/>
    </row>
    <row r="26" spans="1:21" ht="30" customHeight="1">
      <c r="A26" s="354" t="s">
        <v>130</v>
      </c>
      <c r="B26" s="355"/>
      <c r="C26" s="355"/>
      <c r="D26" s="355"/>
      <c r="E26" s="355"/>
      <c r="F26" s="355"/>
      <c r="G26" s="355"/>
      <c r="H26" s="355"/>
      <c r="I26" s="355"/>
      <c r="J26" s="355"/>
      <c r="K26" s="356"/>
      <c r="L26" s="321" t="s">
        <v>131</v>
      </c>
      <c r="M26" s="322"/>
      <c r="N26" s="322"/>
      <c r="O26" s="322"/>
      <c r="P26" s="322"/>
      <c r="Q26" s="322"/>
      <c r="R26" s="322"/>
      <c r="S26" s="322"/>
      <c r="T26" s="322"/>
      <c r="U26" s="323"/>
    </row>
    <row r="27" spans="1:21" ht="15.75">
      <c r="A27" s="374"/>
      <c r="B27" s="375"/>
      <c r="C27" s="375"/>
      <c r="D27" s="375"/>
      <c r="E27" s="375"/>
      <c r="F27" s="375"/>
      <c r="G27" s="375"/>
      <c r="H27" s="375"/>
      <c r="I27" s="375"/>
      <c r="J27" s="375"/>
      <c r="K27" s="376"/>
      <c r="L27" s="377"/>
      <c r="M27" s="378"/>
      <c r="N27" s="378"/>
      <c r="O27" s="378"/>
      <c r="P27" s="378"/>
      <c r="Q27" s="378"/>
      <c r="R27" s="378"/>
      <c r="S27" s="378"/>
      <c r="T27" s="378"/>
      <c r="U27" s="379"/>
    </row>
    <row r="28" spans="1:21" ht="30" customHeight="1">
      <c r="A28" s="374"/>
      <c r="B28" s="375"/>
      <c r="C28" s="375"/>
      <c r="D28" s="375"/>
      <c r="E28" s="375"/>
      <c r="F28" s="375"/>
      <c r="G28" s="375"/>
      <c r="H28" s="375"/>
      <c r="I28" s="375"/>
      <c r="J28" s="375"/>
      <c r="K28" s="376"/>
      <c r="L28" s="380"/>
      <c r="M28" s="381"/>
      <c r="N28" s="381"/>
      <c r="O28" s="381"/>
      <c r="P28" s="381"/>
      <c r="Q28" s="381"/>
      <c r="R28" s="381"/>
      <c r="S28" s="381"/>
      <c r="T28" s="381"/>
      <c r="U28" s="382"/>
    </row>
    <row r="29" spans="1:21" ht="30" customHeight="1">
      <c r="A29" s="374"/>
      <c r="B29" s="375"/>
      <c r="C29" s="375"/>
      <c r="D29" s="375"/>
      <c r="E29" s="375"/>
      <c r="F29" s="375"/>
      <c r="G29" s="375"/>
      <c r="H29" s="375"/>
      <c r="I29" s="375"/>
      <c r="J29" s="375"/>
      <c r="K29" s="376"/>
      <c r="L29" s="380"/>
      <c r="M29" s="381"/>
      <c r="N29" s="381"/>
      <c r="O29" s="381"/>
      <c r="P29" s="381"/>
      <c r="Q29" s="381"/>
      <c r="R29" s="381"/>
      <c r="S29" s="381"/>
      <c r="T29" s="381"/>
      <c r="U29" s="382"/>
    </row>
    <row r="30" spans="1:21" ht="30" customHeight="1">
      <c r="A30" s="374"/>
      <c r="B30" s="375"/>
      <c r="C30" s="375"/>
      <c r="D30" s="375"/>
      <c r="E30" s="375"/>
      <c r="F30" s="375"/>
      <c r="G30" s="375"/>
      <c r="H30" s="375"/>
      <c r="I30" s="375"/>
      <c r="J30" s="375"/>
      <c r="K30" s="376"/>
      <c r="L30" s="380"/>
      <c r="M30" s="381"/>
      <c r="N30" s="381"/>
      <c r="O30" s="381"/>
      <c r="P30" s="381"/>
      <c r="Q30" s="381"/>
      <c r="R30" s="381"/>
      <c r="S30" s="381"/>
      <c r="T30" s="381"/>
      <c r="U30" s="382"/>
    </row>
    <row r="31" spans="1:21" ht="30" customHeight="1">
      <c r="A31" s="374"/>
      <c r="B31" s="375"/>
      <c r="C31" s="375"/>
      <c r="D31" s="375"/>
      <c r="E31" s="375"/>
      <c r="F31" s="375"/>
      <c r="G31" s="375"/>
      <c r="H31" s="375"/>
      <c r="I31" s="375"/>
      <c r="J31" s="375"/>
      <c r="K31" s="376"/>
      <c r="L31" s="380"/>
      <c r="M31" s="381"/>
      <c r="N31" s="381"/>
      <c r="O31" s="381"/>
      <c r="P31" s="381"/>
      <c r="Q31" s="381"/>
      <c r="R31" s="381"/>
      <c r="S31" s="381"/>
      <c r="T31" s="381"/>
      <c r="U31" s="382"/>
    </row>
    <row r="32" spans="1:21" ht="30" customHeight="1">
      <c r="A32" s="374"/>
      <c r="B32" s="375"/>
      <c r="C32" s="375"/>
      <c r="D32" s="375"/>
      <c r="E32" s="375"/>
      <c r="F32" s="375"/>
      <c r="G32" s="375"/>
      <c r="H32" s="375"/>
      <c r="I32" s="375"/>
      <c r="J32" s="375"/>
      <c r="K32" s="376"/>
      <c r="L32" s="380"/>
      <c r="M32" s="381"/>
      <c r="N32" s="381"/>
      <c r="O32" s="381"/>
      <c r="P32" s="381"/>
      <c r="Q32" s="381"/>
      <c r="R32" s="381"/>
      <c r="S32" s="381"/>
      <c r="T32" s="381"/>
      <c r="U32" s="382"/>
    </row>
    <row r="33" spans="1:21" ht="30" customHeight="1">
      <c r="A33" s="374"/>
      <c r="B33" s="375"/>
      <c r="C33" s="375"/>
      <c r="D33" s="375"/>
      <c r="E33" s="375"/>
      <c r="F33" s="375"/>
      <c r="G33" s="375"/>
      <c r="H33" s="375"/>
      <c r="I33" s="375"/>
      <c r="J33" s="375"/>
      <c r="K33" s="376"/>
      <c r="L33" s="380"/>
      <c r="M33" s="381"/>
      <c r="N33" s="381"/>
      <c r="O33" s="381"/>
      <c r="P33" s="381"/>
      <c r="Q33" s="381"/>
      <c r="R33" s="381"/>
      <c r="S33" s="381"/>
      <c r="T33" s="381"/>
      <c r="U33" s="382"/>
    </row>
    <row r="34" spans="1:21" ht="30" customHeight="1">
      <c r="A34" s="374"/>
      <c r="B34" s="375"/>
      <c r="C34" s="375"/>
      <c r="D34" s="375"/>
      <c r="E34" s="375"/>
      <c r="F34" s="375"/>
      <c r="G34" s="375"/>
      <c r="H34" s="375"/>
      <c r="I34" s="375"/>
      <c r="J34" s="375"/>
      <c r="K34" s="376"/>
      <c r="L34" s="380"/>
      <c r="M34" s="381"/>
      <c r="N34" s="381"/>
      <c r="O34" s="381"/>
      <c r="P34" s="381"/>
      <c r="Q34" s="381"/>
      <c r="R34" s="381"/>
      <c r="S34" s="381"/>
      <c r="T34" s="381"/>
      <c r="U34" s="382"/>
    </row>
    <row r="35" spans="1:21" ht="30" customHeight="1">
      <c r="A35" s="374"/>
      <c r="B35" s="375"/>
      <c r="C35" s="375"/>
      <c r="D35" s="375"/>
      <c r="E35" s="375"/>
      <c r="F35" s="375"/>
      <c r="G35" s="375"/>
      <c r="H35" s="375"/>
      <c r="I35" s="375"/>
      <c r="J35" s="375"/>
      <c r="K35" s="376"/>
      <c r="L35" s="380"/>
      <c r="M35" s="381"/>
      <c r="N35" s="381"/>
      <c r="O35" s="381"/>
      <c r="P35" s="381"/>
      <c r="Q35" s="381"/>
      <c r="R35" s="381"/>
      <c r="S35" s="381"/>
      <c r="T35" s="381"/>
      <c r="U35" s="382"/>
    </row>
    <row r="36" spans="1:21" ht="30" customHeight="1">
      <c r="A36" s="374"/>
      <c r="B36" s="375"/>
      <c r="C36" s="375"/>
      <c r="D36" s="375"/>
      <c r="E36" s="375"/>
      <c r="F36" s="375"/>
      <c r="G36" s="375"/>
      <c r="H36" s="375"/>
      <c r="I36" s="375"/>
      <c r="J36" s="375"/>
      <c r="K36" s="376"/>
      <c r="L36" s="380"/>
      <c r="M36" s="381"/>
      <c r="N36" s="381"/>
      <c r="O36" s="381"/>
      <c r="P36" s="381"/>
      <c r="Q36" s="381"/>
      <c r="R36" s="381"/>
      <c r="S36" s="381"/>
      <c r="T36" s="381"/>
      <c r="U36" s="382"/>
    </row>
    <row r="37" spans="1:21" ht="30" customHeight="1">
      <c r="A37" s="374"/>
      <c r="B37" s="375"/>
      <c r="C37" s="375"/>
      <c r="D37" s="375"/>
      <c r="E37" s="375"/>
      <c r="F37" s="375"/>
      <c r="G37" s="375"/>
      <c r="H37" s="375"/>
      <c r="I37" s="375"/>
      <c r="J37" s="375"/>
      <c r="K37" s="376"/>
      <c r="L37" s="380"/>
      <c r="M37" s="381"/>
      <c r="N37" s="381"/>
      <c r="O37" s="381"/>
      <c r="P37" s="381"/>
      <c r="Q37" s="381"/>
      <c r="R37" s="381"/>
      <c r="S37" s="381"/>
      <c r="T37" s="381"/>
      <c r="U37" s="382"/>
    </row>
    <row r="38" spans="1:21" ht="30" customHeight="1">
      <c r="A38" s="374"/>
      <c r="B38" s="375"/>
      <c r="C38" s="375"/>
      <c r="D38" s="375"/>
      <c r="E38" s="375"/>
      <c r="F38" s="375"/>
      <c r="G38" s="375"/>
      <c r="H38" s="375"/>
      <c r="I38" s="375"/>
      <c r="J38" s="375"/>
      <c r="K38" s="376"/>
      <c r="L38" s="380"/>
      <c r="M38" s="381"/>
      <c r="N38" s="381"/>
      <c r="O38" s="381"/>
      <c r="P38" s="381"/>
      <c r="Q38" s="381"/>
      <c r="R38" s="381"/>
      <c r="S38" s="381"/>
      <c r="T38" s="381"/>
      <c r="U38" s="382"/>
    </row>
    <row r="39" spans="1:21" ht="30" customHeight="1">
      <c r="A39" s="374"/>
      <c r="B39" s="375"/>
      <c r="C39" s="375"/>
      <c r="D39" s="375"/>
      <c r="E39" s="375"/>
      <c r="F39" s="375"/>
      <c r="G39" s="375"/>
      <c r="H39" s="375"/>
      <c r="I39" s="375"/>
      <c r="J39" s="375"/>
      <c r="K39" s="376"/>
      <c r="L39" s="380"/>
      <c r="M39" s="381"/>
      <c r="N39" s="381"/>
      <c r="O39" s="381"/>
      <c r="P39" s="381"/>
      <c r="Q39" s="381"/>
      <c r="R39" s="381"/>
      <c r="S39" s="381"/>
      <c r="T39" s="381"/>
      <c r="U39" s="382"/>
    </row>
    <row r="40" spans="1:21" ht="30" customHeight="1">
      <c r="A40" s="374"/>
      <c r="B40" s="375"/>
      <c r="C40" s="375"/>
      <c r="D40" s="375"/>
      <c r="E40" s="375"/>
      <c r="F40" s="375"/>
      <c r="G40" s="375"/>
      <c r="H40" s="375"/>
      <c r="I40" s="375"/>
      <c r="J40" s="375"/>
      <c r="K40" s="376"/>
      <c r="L40" s="380"/>
      <c r="M40" s="381"/>
      <c r="N40" s="381"/>
      <c r="O40" s="381"/>
      <c r="P40" s="381"/>
      <c r="Q40" s="381"/>
      <c r="R40" s="381"/>
      <c r="S40" s="381"/>
      <c r="T40" s="381"/>
      <c r="U40" s="382"/>
    </row>
    <row r="41" spans="1:21" ht="30" customHeight="1">
      <c r="A41" s="374"/>
      <c r="B41" s="375"/>
      <c r="C41" s="375"/>
      <c r="D41" s="375"/>
      <c r="E41" s="375"/>
      <c r="F41" s="375"/>
      <c r="G41" s="375"/>
      <c r="H41" s="375"/>
      <c r="I41" s="375"/>
      <c r="J41" s="375"/>
      <c r="K41" s="376"/>
      <c r="L41" s="380"/>
      <c r="M41" s="381"/>
      <c r="N41" s="381"/>
      <c r="O41" s="381"/>
      <c r="P41" s="381"/>
      <c r="Q41" s="381"/>
      <c r="R41" s="381"/>
      <c r="S41" s="381"/>
      <c r="T41" s="381"/>
      <c r="U41" s="382"/>
    </row>
    <row r="42" spans="1:21" ht="30" customHeight="1">
      <c r="A42" s="374"/>
      <c r="B42" s="375"/>
      <c r="C42" s="375"/>
      <c r="D42" s="375"/>
      <c r="E42" s="375"/>
      <c r="F42" s="375"/>
      <c r="G42" s="375"/>
      <c r="H42" s="375"/>
      <c r="I42" s="375"/>
      <c r="J42" s="375"/>
      <c r="K42" s="376"/>
      <c r="L42" s="380"/>
      <c r="M42" s="381"/>
      <c r="N42" s="381"/>
      <c r="O42" s="381"/>
      <c r="P42" s="381"/>
      <c r="Q42" s="381"/>
      <c r="R42" s="381"/>
      <c r="S42" s="381"/>
      <c r="T42" s="381"/>
      <c r="U42" s="382"/>
    </row>
    <row r="43" spans="1:21" ht="30" customHeight="1">
      <c r="A43" s="374"/>
      <c r="B43" s="375"/>
      <c r="C43" s="375"/>
      <c r="D43" s="375"/>
      <c r="E43" s="375"/>
      <c r="F43" s="375"/>
      <c r="G43" s="375"/>
      <c r="H43" s="375"/>
      <c r="I43" s="375"/>
      <c r="J43" s="375"/>
      <c r="K43" s="376"/>
      <c r="L43" s="380"/>
      <c r="M43" s="381"/>
      <c r="N43" s="381"/>
      <c r="O43" s="381"/>
      <c r="P43" s="381"/>
      <c r="Q43" s="381"/>
      <c r="R43" s="381"/>
      <c r="S43" s="381"/>
      <c r="T43" s="381"/>
      <c r="U43" s="382"/>
    </row>
    <row r="44" spans="1:21" ht="30" customHeight="1">
      <c r="A44" s="374"/>
      <c r="B44" s="375"/>
      <c r="C44" s="375"/>
      <c r="D44" s="375"/>
      <c r="E44" s="375"/>
      <c r="F44" s="375"/>
      <c r="G44" s="375"/>
      <c r="H44" s="375"/>
      <c r="I44" s="375"/>
      <c r="J44" s="375"/>
      <c r="K44" s="376"/>
      <c r="L44" s="380"/>
      <c r="M44" s="381"/>
      <c r="N44" s="381"/>
      <c r="O44" s="381"/>
      <c r="P44" s="381"/>
      <c r="Q44" s="381"/>
      <c r="R44" s="381"/>
      <c r="S44" s="381"/>
      <c r="T44" s="381"/>
      <c r="U44" s="382"/>
    </row>
    <row r="45" spans="1:21" ht="30" customHeight="1">
      <c r="A45" s="374"/>
      <c r="B45" s="375"/>
      <c r="C45" s="375"/>
      <c r="D45" s="375"/>
      <c r="E45" s="375"/>
      <c r="F45" s="375"/>
      <c r="G45" s="375"/>
      <c r="H45" s="375"/>
      <c r="I45" s="375"/>
      <c r="J45" s="375"/>
      <c r="K45" s="376"/>
      <c r="L45" s="380"/>
      <c r="M45" s="381"/>
      <c r="N45" s="381"/>
      <c r="O45" s="381"/>
      <c r="P45" s="381"/>
      <c r="Q45" s="381"/>
      <c r="R45" s="381"/>
      <c r="S45" s="381"/>
      <c r="T45" s="381"/>
      <c r="U45" s="382"/>
    </row>
    <row r="46" spans="1:21" ht="30" customHeight="1">
      <c r="A46" s="374"/>
      <c r="B46" s="375"/>
      <c r="C46" s="375"/>
      <c r="D46" s="375"/>
      <c r="E46" s="375"/>
      <c r="F46" s="375"/>
      <c r="G46" s="375"/>
      <c r="H46" s="375"/>
      <c r="I46" s="375"/>
      <c r="J46" s="375"/>
      <c r="K46" s="376"/>
      <c r="L46" s="380"/>
      <c r="M46" s="381"/>
      <c r="N46" s="381"/>
      <c r="O46" s="381"/>
      <c r="P46" s="381"/>
      <c r="Q46" s="381"/>
      <c r="R46" s="381"/>
      <c r="S46" s="381"/>
      <c r="T46" s="381"/>
      <c r="U46" s="382"/>
    </row>
    <row r="47" spans="1:21" ht="30" customHeight="1">
      <c r="A47" s="374"/>
      <c r="B47" s="375"/>
      <c r="C47" s="375"/>
      <c r="D47" s="375"/>
      <c r="E47" s="375"/>
      <c r="F47" s="375"/>
      <c r="G47" s="375"/>
      <c r="H47" s="375"/>
      <c r="I47" s="375"/>
      <c r="J47" s="375"/>
      <c r="K47" s="376"/>
      <c r="L47" s="380"/>
      <c r="M47" s="381"/>
      <c r="N47" s="381"/>
      <c r="O47" s="381"/>
      <c r="P47" s="381"/>
      <c r="Q47" s="381"/>
      <c r="R47" s="381"/>
      <c r="S47" s="381"/>
      <c r="T47" s="381"/>
      <c r="U47" s="382"/>
    </row>
    <row r="48" spans="1:21" ht="30" customHeight="1">
      <c r="A48" s="374"/>
      <c r="B48" s="375"/>
      <c r="C48" s="375"/>
      <c r="D48" s="375"/>
      <c r="E48" s="375"/>
      <c r="F48" s="375"/>
      <c r="G48" s="375"/>
      <c r="H48" s="375"/>
      <c r="I48" s="375"/>
      <c r="J48" s="375"/>
      <c r="K48" s="376"/>
      <c r="L48" s="380"/>
      <c r="M48" s="381"/>
      <c r="N48" s="381"/>
      <c r="O48" s="381"/>
      <c r="P48" s="381"/>
      <c r="Q48" s="381"/>
      <c r="R48" s="381"/>
      <c r="S48" s="381"/>
      <c r="T48" s="381"/>
      <c r="U48" s="382"/>
    </row>
    <row r="49" spans="1:21" ht="15.75">
      <c r="A49" s="374"/>
      <c r="B49" s="375"/>
      <c r="C49" s="375"/>
      <c r="D49" s="375"/>
      <c r="E49" s="375"/>
      <c r="F49" s="375"/>
      <c r="G49" s="375"/>
      <c r="H49" s="375"/>
      <c r="I49" s="375"/>
      <c r="J49" s="375"/>
      <c r="K49" s="376"/>
      <c r="L49" s="383"/>
      <c r="M49" s="384"/>
      <c r="N49" s="384"/>
      <c r="O49" s="384"/>
      <c r="P49" s="384"/>
      <c r="Q49" s="384"/>
      <c r="R49" s="384"/>
      <c r="S49" s="384"/>
      <c r="T49" s="384"/>
      <c r="U49" s="385"/>
    </row>
    <row r="50" spans="1:21" ht="30" customHeight="1">
      <c r="A50" s="353" t="s">
        <v>88</v>
      </c>
      <c r="B50" s="353"/>
      <c r="C50" s="353"/>
      <c r="D50" s="353"/>
      <c r="E50" s="353"/>
      <c r="F50" s="353"/>
      <c r="G50" s="353"/>
      <c r="H50" s="353"/>
      <c r="I50" s="353"/>
      <c r="J50" s="353"/>
      <c r="K50" s="353"/>
      <c r="L50" s="165"/>
    </row>
    <row r="51" spans="1:21" ht="30" customHeight="1">
      <c r="L51" s="11"/>
    </row>
    <row r="52" spans="1:21" ht="30" customHeight="1">
      <c r="L52" s="11"/>
    </row>
  </sheetData>
  <sheetProtection sheet="1" selectLockedCells="1"/>
  <protectedRanges>
    <protectedRange sqref="I6 K6 N9:N20 A27 L27 A9:B20 D9:L20" name="範囲1"/>
  </protectedRanges>
  <mergeCells count="27">
    <mergeCell ref="A22:K22"/>
    <mergeCell ref="L23:M23"/>
    <mergeCell ref="N23:P23"/>
    <mergeCell ref="A27:K49"/>
    <mergeCell ref="L27:U49"/>
    <mergeCell ref="A1:F1"/>
    <mergeCell ref="E2:F2"/>
    <mergeCell ref="N1:U1"/>
    <mergeCell ref="A3:U3"/>
    <mergeCell ref="L4:P4"/>
    <mergeCell ref="Q4:U4"/>
    <mergeCell ref="R5:U5"/>
    <mergeCell ref="M6:N6"/>
    <mergeCell ref="R6:S6"/>
    <mergeCell ref="T6:U6"/>
    <mergeCell ref="A21:H21"/>
    <mergeCell ref="B5:D5"/>
    <mergeCell ref="B6:D6"/>
    <mergeCell ref="O6:P6"/>
    <mergeCell ref="M5:P5"/>
    <mergeCell ref="A50:K50"/>
    <mergeCell ref="Q23:R23"/>
    <mergeCell ref="S23:U23"/>
    <mergeCell ref="Q24:R24"/>
    <mergeCell ref="S24:U24"/>
    <mergeCell ref="A26:K26"/>
    <mergeCell ref="L26:U26"/>
  </mergeCells>
  <phoneticPr fontId="5"/>
  <conditionalFormatting sqref="N9:N20 A9:B20">
    <cfRule type="containsBlanks" dxfId="8" priority="3">
      <formula>LEN(TRIM(A9))=0</formula>
    </cfRule>
  </conditionalFormatting>
  <conditionalFormatting sqref="D9:L20">
    <cfRule type="containsBlanks" dxfId="7" priority="1">
      <formula>LEN(TRIM(D9))=0</formula>
    </cfRule>
  </conditionalFormatting>
  <conditionalFormatting sqref="I6 K6">
    <cfRule type="containsBlanks" dxfId="6" priority="2">
      <formula>LEN(TRIM(I6))=0</formula>
    </cfRule>
  </conditionalFormatting>
  <dataValidations count="2">
    <dataValidation type="list" allowBlank="1" showInputMessage="1" showErrorMessage="1" sqref="K9:K20" xr:uid="{194F3EE9-5A6E-4236-AC3F-C8488296A1F2}">
      <formula1>"有,無"</formula1>
    </dataValidation>
    <dataValidation type="list" allowBlank="1" showInputMessage="1" showErrorMessage="1" sqref="I6 K6" xr:uid="{B1DA10B7-1968-4942-86DB-D5BD966562A6}">
      <formula1>"あり,なし"</formula1>
    </dataValidation>
  </dataValidations>
  <printOptions horizontalCentered="1"/>
  <pageMargins left="0.59055118110236215" right="0.59055118110236215" top="0.59055118110236215" bottom="0.59055118110236215" header="0.39370078740157483" footer="0.27559055118110237"/>
  <pageSetup paperSize="9" scale="4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2BDE517-4749-4D82-AA4A-4F8FF8D63CD5}">
          <x14:formula1>
            <xm:f>'(参考)宿泊料等'!$H$2:$BB$2</xm:f>
          </x14:formula1>
          <xm:sqref>I9:I20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BFB7-D310-46BE-B0E1-FED5D98939ED}">
  <sheetPr>
    <tabColor rgb="FFFFFF00"/>
    <pageSetUpPr fitToPage="1"/>
  </sheetPr>
  <dimension ref="A1:U52"/>
  <sheetViews>
    <sheetView showZeros="0" tabSelected="1" view="pageBreakPreview" zoomScaleNormal="100" zoomScaleSheetLayoutView="100" workbookViewId="0">
      <selection activeCell="A27" sqref="A27"/>
    </sheetView>
  </sheetViews>
  <sheetFormatPr defaultColWidth="2.5703125" defaultRowHeight="30" customHeight="1"/>
  <cols>
    <col min="1" max="1" width="6.85546875" style="7" customWidth="1"/>
    <col min="2" max="2" width="5.42578125" style="7" bestFit="1" customWidth="1"/>
    <col min="3" max="3" width="4.28515625" style="11" bestFit="1" customWidth="1"/>
    <col min="4" max="4" width="5.42578125" style="7" bestFit="1" customWidth="1"/>
    <col min="5" max="5" width="11" style="7" customWidth="1"/>
    <col min="6" max="6" width="18.7109375" style="7" customWidth="1"/>
    <col min="7" max="7" width="11" style="7" customWidth="1"/>
    <col min="8" max="8" width="18.7109375" style="7" customWidth="1"/>
    <col min="9" max="9" width="8.85546875" style="7" customWidth="1"/>
    <col min="10" max="10" width="8.85546875" style="11" customWidth="1"/>
    <col min="11" max="11" width="9.28515625" style="11" bestFit="1" customWidth="1"/>
    <col min="12" max="21" width="8.85546875" style="7" customWidth="1"/>
    <col min="22" max="16384" width="2.5703125" style="7"/>
  </cols>
  <sheetData>
    <row r="1" spans="1:21" ht="15.75">
      <c r="A1" s="254" t="s">
        <v>0</v>
      </c>
      <c r="B1" s="254"/>
      <c r="C1" s="254"/>
      <c r="D1" s="254"/>
      <c r="E1" s="254"/>
      <c r="F1" s="254"/>
      <c r="G1" s="67"/>
      <c r="H1" s="67"/>
      <c r="I1" s="67"/>
      <c r="J1" s="67"/>
      <c r="K1" s="67"/>
      <c r="L1" s="67"/>
      <c r="M1" s="67"/>
      <c r="N1" s="253">
        <f>'計画書(車)'!U6</f>
        <v>0</v>
      </c>
      <c r="O1" s="253"/>
      <c r="P1" s="253"/>
      <c r="Q1" s="253"/>
      <c r="R1" s="253"/>
      <c r="S1" s="253"/>
      <c r="T1" s="253"/>
      <c r="U1" s="253"/>
    </row>
    <row r="2" spans="1:21" s="85" customFormat="1" ht="15" customHeight="1">
      <c r="A2" s="169" t="s">
        <v>45</v>
      </c>
      <c r="B2" s="169"/>
      <c r="C2" s="169"/>
      <c r="D2" s="169"/>
      <c r="E2" s="371">
        <f>'計画書(車)'!M2</f>
        <v>0</v>
      </c>
      <c r="F2" s="371"/>
      <c r="G2" s="169"/>
      <c r="H2" s="169"/>
      <c r="I2" s="169"/>
      <c r="J2" s="169"/>
      <c r="K2" s="169"/>
      <c r="L2" s="169"/>
      <c r="M2" s="169"/>
      <c r="N2" s="169"/>
      <c r="O2" s="169"/>
      <c r="P2" s="169"/>
      <c r="Q2" s="169"/>
      <c r="R2" s="169"/>
      <c r="S2" s="169"/>
      <c r="T2" s="169"/>
      <c r="U2" s="169"/>
    </row>
    <row r="3" spans="1:21" ht="16.5" customHeight="1" thickBot="1">
      <c r="A3" s="270" t="s">
        <v>133</v>
      </c>
      <c r="B3" s="270"/>
      <c r="C3" s="270"/>
      <c r="D3" s="270"/>
      <c r="E3" s="270"/>
      <c r="F3" s="270"/>
      <c r="G3" s="270"/>
      <c r="H3" s="270"/>
      <c r="I3" s="270"/>
      <c r="J3" s="270"/>
      <c r="K3" s="270"/>
      <c r="L3" s="270"/>
      <c r="M3" s="270"/>
      <c r="N3" s="270"/>
      <c r="O3" s="270"/>
      <c r="P3" s="270"/>
      <c r="Q3" s="270"/>
      <c r="R3" s="270"/>
      <c r="S3" s="270"/>
      <c r="T3" s="270"/>
      <c r="U3" s="270"/>
    </row>
    <row r="4" spans="1:21" ht="30" customHeight="1">
      <c r="E4" s="98"/>
      <c r="I4" s="170"/>
      <c r="J4" s="170"/>
      <c r="K4" s="171"/>
      <c r="L4" s="344" t="s">
        <v>111</v>
      </c>
      <c r="M4" s="345"/>
      <c r="N4" s="345"/>
      <c r="O4" s="345"/>
      <c r="P4" s="345"/>
      <c r="Q4" s="344" t="s">
        <v>112</v>
      </c>
      <c r="R4" s="345"/>
      <c r="S4" s="345"/>
      <c r="T4" s="345"/>
      <c r="U4" s="346"/>
    </row>
    <row r="5" spans="1:21" ht="22.5" customHeight="1" thickBot="1">
      <c r="A5" s="99" t="s">
        <v>49</v>
      </c>
      <c r="B5" s="358">
        <f>'計画書(車)'!W16</f>
        <v>0</v>
      </c>
      <c r="C5" s="358"/>
      <c r="D5" s="358"/>
      <c r="E5" s="100"/>
      <c r="L5" s="172" t="s">
        <v>113</v>
      </c>
      <c r="M5" s="386">
        <f>J21*18</f>
        <v>0</v>
      </c>
      <c r="N5" s="387"/>
      <c r="O5" s="387"/>
      <c r="P5" s="387"/>
      <c r="Q5" s="101" t="s">
        <v>113</v>
      </c>
      <c r="R5" s="366">
        <f>M5</f>
        <v>0</v>
      </c>
      <c r="S5" s="367"/>
      <c r="T5" s="367"/>
      <c r="U5" s="368"/>
    </row>
    <row r="6" spans="1:21" ht="22.5" customHeight="1" thickBot="1">
      <c r="A6" s="99" t="s">
        <v>55</v>
      </c>
      <c r="B6" s="358">
        <f>'計画書(車)'!N16</f>
        <v>0</v>
      </c>
      <c r="C6" s="358"/>
      <c r="D6" s="358"/>
      <c r="E6" s="100"/>
      <c r="F6" s="100"/>
      <c r="G6" s="100"/>
      <c r="H6" s="173" t="s">
        <v>51</v>
      </c>
      <c r="I6" s="174"/>
      <c r="J6" s="175" t="s">
        <v>53</v>
      </c>
      <c r="K6" s="176"/>
      <c r="L6" s="163" t="s">
        <v>114</v>
      </c>
      <c r="M6" s="350" t="s">
        <v>115</v>
      </c>
      <c r="N6" s="351"/>
      <c r="O6" s="335" t="s">
        <v>60</v>
      </c>
      <c r="P6" s="336"/>
      <c r="Q6" s="162" t="s">
        <v>114</v>
      </c>
      <c r="R6" s="350" t="s">
        <v>115</v>
      </c>
      <c r="S6" s="351"/>
      <c r="T6" s="335" t="s">
        <v>60</v>
      </c>
      <c r="U6" s="352"/>
    </row>
    <row r="7" spans="1:21" ht="30" customHeight="1">
      <c r="A7" s="103" t="s">
        <v>61</v>
      </c>
      <c r="B7" s="104" t="s">
        <v>62</v>
      </c>
      <c r="C7" s="105" t="s">
        <v>63</v>
      </c>
      <c r="D7" s="106" t="s">
        <v>64</v>
      </c>
      <c r="E7" s="107" t="s">
        <v>65</v>
      </c>
      <c r="F7" s="107" t="s">
        <v>116</v>
      </c>
      <c r="G7" s="108" t="s">
        <v>117</v>
      </c>
      <c r="H7" s="177" t="s">
        <v>116</v>
      </c>
      <c r="I7" s="177" t="s">
        <v>68</v>
      </c>
      <c r="J7" s="178" t="s">
        <v>69</v>
      </c>
      <c r="K7" s="179" t="s">
        <v>118</v>
      </c>
      <c r="L7" s="180" t="s">
        <v>119</v>
      </c>
      <c r="M7" s="181" t="s">
        <v>120</v>
      </c>
      <c r="N7" s="126" t="s">
        <v>73</v>
      </c>
      <c r="O7" s="109" t="s">
        <v>120</v>
      </c>
      <c r="P7" s="164" t="s">
        <v>74</v>
      </c>
      <c r="Q7" s="180" t="s">
        <v>119</v>
      </c>
      <c r="R7" s="181" t="s">
        <v>120</v>
      </c>
      <c r="S7" s="126" t="s">
        <v>121</v>
      </c>
      <c r="T7" s="109" t="s">
        <v>120</v>
      </c>
      <c r="U7" s="182" t="s">
        <v>74</v>
      </c>
    </row>
    <row r="8" spans="1:21" s="119" customFormat="1" ht="15.75">
      <c r="A8" s="110"/>
      <c r="B8" s="111"/>
      <c r="C8" s="112"/>
      <c r="D8" s="113"/>
      <c r="E8" s="114"/>
      <c r="F8" s="114"/>
      <c r="G8" s="115"/>
      <c r="H8" s="114"/>
      <c r="I8" s="114"/>
      <c r="J8" s="116" t="s">
        <v>76</v>
      </c>
      <c r="K8" s="111"/>
      <c r="L8" s="110" t="s">
        <v>77</v>
      </c>
      <c r="M8" s="118" t="s">
        <v>78</v>
      </c>
      <c r="N8" s="117" t="s">
        <v>77</v>
      </c>
      <c r="O8" s="118" t="s">
        <v>78</v>
      </c>
      <c r="P8" s="112" t="s">
        <v>77</v>
      </c>
      <c r="Q8" s="183" t="s">
        <v>77</v>
      </c>
      <c r="R8" s="118" t="s">
        <v>78</v>
      </c>
      <c r="S8" s="117" t="s">
        <v>77</v>
      </c>
      <c r="T8" s="118" t="s">
        <v>78</v>
      </c>
      <c r="U8" s="184" t="s">
        <v>77</v>
      </c>
    </row>
    <row r="9" spans="1:21" ht="30" customHeight="1">
      <c r="A9" s="148"/>
      <c r="B9" s="149"/>
      <c r="C9" s="122" t="s">
        <v>79</v>
      </c>
      <c r="D9" s="150"/>
      <c r="E9" s="151"/>
      <c r="F9" s="151"/>
      <c r="G9" s="151"/>
      <c r="H9" s="151"/>
      <c r="I9" s="185"/>
      <c r="J9" s="152"/>
      <c r="K9" s="186"/>
      <c r="L9" s="187"/>
      <c r="M9" s="127" t="str">
        <f t="shared" ref="M9:M20" si="0">IF(I9="","",1)</f>
        <v/>
      </c>
      <c r="N9" s="188"/>
      <c r="O9" s="127" t="str">
        <f>M9</f>
        <v/>
      </c>
      <c r="P9" s="129" t="str">
        <f>IF(O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9" s="189">
        <f>L9</f>
        <v>0</v>
      </c>
      <c r="R9" s="128" t="str">
        <f>M9</f>
        <v/>
      </c>
      <c r="S9" s="128"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料等'!$B$3:$B$25,_xlfn.XLOOKUP(I9,'(参考)宿泊料等'!$H$2:$BB$2,'(参考)宿泊料等'!$H$3:$BB$25,""),"")),""),""),"")</f>
        <v/>
      </c>
      <c r="T9" s="128" t="str">
        <f>O9</f>
        <v/>
      </c>
      <c r="U9" s="129" t="str">
        <f>IF(T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0" spans="1:21" ht="30" customHeight="1">
      <c r="A10" s="148"/>
      <c r="B10" s="154"/>
      <c r="C10" s="132" t="s">
        <v>79</v>
      </c>
      <c r="D10" s="155"/>
      <c r="E10" s="156"/>
      <c r="F10" s="151"/>
      <c r="G10" s="156"/>
      <c r="H10" s="156"/>
      <c r="I10" s="185"/>
      <c r="J10" s="190"/>
      <c r="K10" s="191"/>
      <c r="L10" s="187"/>
      <c r="M10" s="127" t="str">
        <f t="shared" si="0"/>
        <v/>
      </c>
      <c r="N10" s="159"/>
      <c r="O10" s="127" t="str">
        <f t="shared" ref="O10:O20" si="1">M10</f>
        <v/>
      </c>
      <c r="P10" s="129" t="str">
        <f>IF(O10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0" s="193">
        <f t="shared" ref="Q10:R20" si="2">L10</f>
        <v>0</v>
      </c>
      <c r="R10" s="128" t="str">
        <f t="shared" si="2"/>
        <v/>
      </c>
      <c r="S10" s="128"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料等'!$B$3:$B$25,_xlfn.XLOOKUP(I10,'(参考)宿泊料等'!$H$2:$BB$2,'(参考)宿泊料等'!$H$3:$BB$25,""),"")),""),""),"")</f>
        <v/>
      </c>
      <c r="T10" s="128" t="str">
        <f t="shared" ref="T10:T20" si="3">O10</f>
        <v/>
      </c>
      <c r="U10" s="129" t="str">
        <f>IF(T10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1" spans="1:21" ht="30" customHeight="1">
      <c r="A11" s="153"/>
      <c r="B11" s="154"/>
      <c r="C11" s="132" t="s">
        <v>79</v>
      </c>
      <c r="D11" s="155"/>
      <c r="E11" s="156"/>
      <c r="F11" s="156"/>
      <c r="G11" s="157"/>
      <c r="H11" s="151"/>
      <c r="I11" s="185"/>
      <c r="J11" s="158"/>
      <c r="K11" s="194"/>
      <c r="L11" s="187"/>
      <c r="M11" s="127" t="str">
        <f t="shared" si="0"/>
        <v/>
      </c>
      <c r="N11" s="159"/>
      <c r="O11" s="127" t="str">
        <f t="shared" si="1"/>
        <v/>
      </c>
      <c r="P11" s="129" t="str">
        <f>IF(O11="","",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1" s="193">
        <f t="shared" si="2"/>
        <v>0</v>
      </c>
      <c r="R11" s="128" t="str">
        <f>M11</f>
        <v/>
      </c>
      <c r="S11" s="128"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料等'!$B$3:$B$25,_xlfn.XLOOKUP(I11,'(参考)宿泊料等'!$H$2:$BB$2,'(参考)宿泊料等'!$H$3:$BB$25,""),"")),""),""),"")</f>
        <v/>
      </c>
      <c r="T11" s="128" t="str">
        <f t="shared" si="3"/>
        <v/>
      </c>
      <c r="U11" s="129" t="str">
        <f>IF(T11="","",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2" spans="1:21" ht="30" customHeight="1">
      <c r="A12" s="153"/>
      <c r="B12" s="154"/>
      <c r="C12" s="132" t="s">
        <v>63</v>
      </c>
      <c r="D12" s="155"/>
      <c r="E12" s="156"/>
      <c r="F12" s="156"/>
      <c r="G12" s="157"/>
      <c r="H12" s="157"/>
      <c r="I12" s="185"/>
      <c r="J12" s="190"/>
      <c r="K12" s="194"/>
      <c r="L12" s="187"/>
      <c r="M12" s="127" t="str">
        <f t="shared" si="0"/>
        <v/>
      </c>
      <c r="N12" s="159"/>
      <c r="O12" s="127" t="str">
        <f t="shared" si="1"/>
        <v/>
      </c>
      <c r="P12" s="129" t="str">
        <f>IF(O12="","",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2" s="193">
        <f t="shared" si="2"/>
        <v>0</v>
      </c>
      <c r="R12" s="128" t="str">
        <f t="shared" si="2"/>
        <v/>
      </c>
      <c r="S12" s="128"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料等'!$B$3:$B$25,_xlfn.XLOOKUP(I12,'(参考)宿泊料等'!$H$2:$BB$2,'(参考)宿泊料等'!$H$3:$BB$25,""),"")),""),""),"")</f>
        <v/>
      </c>
      <c r="T12" s="128" t="str">
        <f t="shared" si="3"/>
        <v/>
      </c>
      <c r="U12" s="129" t="str">
        <f>IF(T12="","",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3" spans="1:21" ht="30" customHeight="1">
      <c r="A13" s="153"/>
      <c r="B13" s="154"/>
      <c r="C13" s="132" t="s">
        <v>63</v>
      </c>
      <c r="D13" s="155"/>
      <c r="E13" s="156"/>
      <c r="F13" s="156"/>
      <c r="G13" s="157"/>
      <c r="H13" s="157"/>
      <c r="I13" s="185"/>
      <c r="J13" s="190"/>
      <c r="K13" s="194"/>
      <c r="L13" s="187"/>
      <c r="M13" s="127" t="str">
        <f t="shared" si="0"/>
        <v/>
      </c>
      <c r="N13" s="159"/>
      <c r="O13" s="127" t="str">
        <f t="shared" si="1"/>
        <v/>
      </c>
      <c r="P13" s="129" t="str">
        <f>IF(O13="","",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3" s="193">
        <f t="shared" si="2"/>
        <v>0</v>
      </c>
      <c r="R13" s="128" t="str">
        <f t="shared" si="2"/>
        <v/>
      </c>
      <c r="S13" s="128"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料等'!$B$3:$B$25,_xlfn.XLOOKUP(I13,'(参考)宿泊料等'!$H$2:$BB$2,'(参考)宿泊料等'!$H$3:$BB$25,""),"")),""),""),"")</f>
        <v/>
      </c>
      <c r="T13" s="128" t="str">
        <f t="shared" si="3"/>
        <v/>
      </c>
      <c r="U13" s="129" t="str">
        <f>IF(T13="","",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4" spans="1:21" ht="30" customHeight="1">
      <c r="A14" s="153"/>
      <c r="B14" s="154"/>
      <c r="C14" s="132" t="s">
        <v>63</v>
      </c>
      <c r="D14" s="155"/>
      <c r="E14" s="156"/>
      <c r="F14" s="156"/>
      <c r="G14" s="157"/>
      <c r="H14" s="157"/>
      <c r="I14" s="185"/>
      <c r="J14" s="190"/>
      <c r="K14" s="191"/>
      <c r="L14" s="187"/>
      <c r="M14" s="127" t="str">
        <f t="shared" si="0"/>
        <v/>
      </c>
      <c r="N14" s="159"/>
      <c r="O14" s="127" t="str">
        <f t="shared" si="1"/>
        <v/>
      </c>
      <c r="P14" s="129" t="str">
        <f>IF(O14="","",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4" s="193">
        <f t="shared" si="2"/>
        <v>0</v>
      </c>
      <c r="R14" s="128" t="str">
        <f t="shared" si="2"/>
        <v/>
      </c>
      <c r="S14" s="128"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料等'!$B$3:$B$25,_xlfn.XLOOKUP(I14,'(参考)宿泊料等'!$H$2:$BB$2,'(参考)宿泊料等'!$H$3:$BB$25,""),"")),""),""),"")</f>
        <v/>
      </c>
      <c r="T14" s="128" t="str">
        <f t="shared" si="3"/>
        <v/>
      </c>
      <c r="U14" s="129" t="str">
        <f>IF(T14="","",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5" spans="1:21" ht="30" customHeight="1">
      <c r="A15" s="148"/>
      <c r="B15" s="154"/>
      <c r="C15" s="132" t="s">
        <v>79</v>
      </c>
      <c r="D15" s="155"/>
      <c r="E15" s="156"/>
      <c r="F15" s="151"/>
      <c r="G15" s="156"/>
      <c r="H15" s="156"/>
      <c r="I15" s="185"/>
      <c r="J15" s="190"/>
      <c r="K15" s="194"/>
      <c r="L15" s="187"/>
      <c r="M15" s="127" t="str">
        <f t="shared" si="0"/>
        <v/>
      </c>
      <c r="N15" s="159"/>
      <c r="O15" s="127" t="str">
        <f t="shared" si="1"/>
        <v/>
      </c>
      <c r="P15" s="129" t="str">
        <f>IF(O15="","",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5" s="193">
        <f t="shared" si="2"/>
        <v>0</v>
      </c>
      <c r="R15" s="128" t="str">
        <f t="shared" si="2"/>
        <v/>
      </c>
      <c r="S15" s="128"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料等'!$B$3:$B$25,_xlfn.XLOOKUP(I15,'(参考)宿泊料等'!$H$2:$BB$2,'(参考)宿泊料等'!$H$3:$BB$25,""),"")),""),""),"")</f>
        <v/>
      </c>
      <c r="T15" s="128" t="str">
        <f t="shared" si="3"/>
        <v/>
      </c>
      <c r="U15" s="129" t="str">
        <f>IF(T15="","",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6" spans="1:21" ht="30" customHeight="1">
      <c r="A16" s="153"/>
      <c r="B16" s="154"/>
      <c r="C16" s="132" t="s">
        <v>79</v>
      </c>
      <c r="D16" s="155"/>
      <c r="E16" s="156"/>
      <c r="F16" s="156"/>
      <c r="G16" s="157"/>
      <c r="H16" s="151"/>
      <c r="I16" s="185"/>
      <c r="J16" s="158"/>
      <c r="K16" s="194"/>
      <c r="L16" s="187"/>
      <c r="M16" s="127" t="str">
        <f t="shared" si="0"/>
        <v/>
      </c>
      <c r="N16" s="159"/>
      <c r="O16" s="127" t="str">
        <f t="shared" si="1"/>
        <v/>
      </c>
      <c r="P16" s="129" t="str">
        <f>IF(O16="","",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6" s="193">
        <f t="shared" si="2"/>
        <v>0</v>
      </c>
      <c r="R16" s="128" t="str">
        <f t="shared" si="2"/>
        <v/>
      </c>
      <c r="S16" s="128"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料等'!$B$3:$B$25,_xlfn.XLOOKUP(I16,'(参考)宿泊料等'!$H$2:$BB$2,'(参考)宿泊料等'!$H$3:$BB$25,""),"")),""),""),"")</f>
        <v/>
      </c>
      <c r="T16" s="128" t="str">
        <f t="shared" si="3"/>
        <v/>
      </c>
      <c r="U16" s="129" t="str">
        <f>IF(T16="","",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7" spans="1:21" ht="30" customHeight="1">
      <c r="A17" s="153"/>
      <c r="B17" s="154"/>
      <c r="C17" s="132" t="s">
        <v>63</v>
      </c>
      <c r="D17" s="155"/>
      <c r="E17" s="156"/>
      <c r="F17" s="156"/>
      <c r="G17" s="157"/>
      <c r="H17" s="157"/>
      <c r="I17" s="185"/>
      <c r="J17" s="190"/>
      <c r="K17" s="194"/>
      <c r="L17" s="187"/>
      <c r="M17" s="127" t="str">
        <f t="shared" si="0"/>
        <v/>
      </c>
      <c r="N17" s="159"/>
      <c r="O17" s="127" t="str">
        <f t="shared" si="1"/>
        <v/>
      </c>
      <c r="P17" s="129" t="str">
        <f>IF(O17="","",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7" s="193">
        <f t="shared" si="2"/>
        <v>0</v>
      </c>
      <c r="R17" s="128" t="str">
        <f t="shared" si="2"/>
        <v/>
      </c>
      <c r="S17" s="128"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料等'!$B$3:$B$25,_xlfn.XLOOKUP(I17,'(参考)宿泊料等'!$H$2:$BB$2,'(参考)宿泊料等'!$H$3:$BB$25,""),"")),""),""),"")</f>
        <v/>
      </c>
      <c r="T17" s="128" t="str">
        <f t="shared" si="3"/>
        <v/>
      </c>
      <c r="U17" s="129" t="str">
        <f>IF(T17="","",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8" spans="1:21" ht="30" customHeight="1">
      <c r="A18" s="153"/>
      <c r="B18" s="154"/>
      <c r="C18" s="132" t="s">
        <v>63</v>
      </c>
      <c r="D18" s="155"/>
      <c r="E18" s="156"/>
      <c r="F18" s="156"/>
      <c r="G18" s="157"/>
      <c r="H18" s="157"/>
      <c r="I18" s="185"/>
      <c r="J18" s="190"/>
      <c r="K18" s="194"/>
      <c r="L18" s="187"/>
      <c r="M18" s="127" t="str">
        <f t="shared" si="0"/>
        <v/>
      </c>
      <c r="N18" s="159"/>
      <c r="O18" s="127" t="str">
        <f t="shared" si="1"/>
        <v/>
      </c>
      <c r="P18" s="129" t="str">
        <f>IF(O18="","",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8" s="193">
        <f t="shared" si="2"/>
        <v>0</v>
      </c>
      <c r="R18" s="128" t="str">
        <f t="shared" si="2"/>
        <v/>
      </c>
      <c r="S18" s="128"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料等'!$B$3:$B$25,_xlfn.XLOOKUP(I18,'(参考)宿泊料等'!$H$2:$BB$2,'(参考)宿泊料等'!$H$3:$BB$25,""),"")),""),""),"")</f>
        <v/>
      </c>
      <c r="T18" s="128" t="str">
        <f t="shared" si="3"/>
        <v/>
      </c>
      <c r="U18" s="129" t="str">
        <f>IF(T18="","",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9" spans="1:21" ht="30" customHeight="1">
      <c r="A19" s="153"/>
      <c r="B19" s="154"/>
      <c r="C19" s="132" t="s">
        <v>63</v>
      </c>
      <c r="D19" s="155"/>
      <c r="E19" s="156"/>
      <c r="F19" s="156"/>
      <c r="G19" s="157"/>
      <c r="H19" s="157"/>
      <c r="I19" s="185"/>
      <c r="J19" s="190"/>
      <c r="K19" s="194"/>
      <c r="L19" s="187"/>
      <c r="M19" s="127" t="str">
        <f t="shared" si="0"/>
        <v/>
      </c>
      <c r="N19" s="159"/>
      <c r="O19" s="127" t="str">
        <f t="shared" si="1"/>
        <v/>
      </c>
      <c r="P19" s="129" t="str">
        <f>IF(O19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9" s="193">
        <f t="shared" si="2"/>
        <v>0</v>
      </c>
      <c r="R19" s="128" t="str">
        <f t="shared" si="2"/>
        <v/>
      </c>
      <c r="S19" s="128"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料等'!$B$3:$B$25,_xlfn.XLOOKUP(I19,'(参考)宿泊料等'!$H$2:$BB$2,'(参考)宿泊料等'!$H$3:$BB$25,""),"")),""),""),"")</f>
        <v/>
      </c>
      <c r="T19" s="128" t="str">
        <f t="shared" si="3"/>
        <v/>
      </c>
      <c r="U19" s="129" t="str">
        <f>IF(T19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20" spans="1:21" ht="30" customHeight="1" thickBot="1">
      <c r="A20" s="153"/>
      <c r="B20" s="154"/>
      <c r="C20" s="132" t="s">
        <v>63</v>
      </c>
      <c r="D20" s="155"/>
      <c r="E20" s="156"/>
      <c r="F20" s="156"/>
      <c r="G20" s="156"/>
      <c r="H20" s="156"/>
      <c r="I20" s="185"/>
      <c r="J20" s="190"/>
      <c r="K20" s="194"/>
      <c r="L20" s="195"/>
      <c r="M20" s="127" t="str">
        <f t="shared" si="0"/>
        <v/>
      </c>
      <c r="N20" s="196"/>
      <c r="O20" s="127" t="str">
        <f t="shared" si="1"/>
        <v/>
      </c>
      <c r="P20" s="129" t="str">
        <f>IF(O20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20" s="197">
        <f t="shared" si="2"/>
        <v>0</v>
      </c>
      <c r="R20" s="128" t="str">
        <f t="shared" si="2"/>
        <v/>
      </c>
      <c r="S20" s="128"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料等'!$B$3:$B$25,_xlfn.XLOOKUP(I20,'(参考)宿泊料等'!$H$2:$BB$2,'(参考)宿泊料等'!$H$3:$BB$25,""),"")),""),""),"")</f>
        <v/>
      </c>
      <c r="T20" s="128" t="str">
        <f t="shared" si="3"/>
        <v/>
      </c>
      <c r="U20" s="129" t="str">
        <f>IF(T20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21" spans="1:21" ht="30" customHeight="1" thickBot="1">
      <c r="A21" s="337" t="s">
        <v>86</v>
      </c>
      <c r="B21" s="338"/>
      <c r="C21" s="338"/>
      <c r="D21" s="338"/>
      <c r="E21" s="338"/>
      <c r="F21" s="338"/>
      <c r="G21" s="338"/>
      <c r="H21" s="339"/>
      <c r="I21" s="139"/>
      <c r="J21" s="140">
        <f>TRUNC(SUM(J9:J20),-0.1)</f>
        <v>0</v>
      </c>
      <c r="K21" s="198"/>
      <c r="L21" s="142">
        <f t="shared" ref="L21:P21" si="4">SUM(L9:L20)</f>
        <v>0</v>
      </c>
      <c r="M21" s="142">
        <f t="shared" si="4"/>
        <v>0</v>
      </c>
      <c r="N21" s="199">
        <f t="shared" si="4"/>
        <v>0</v>
      </c>
      <c r="O21" s="200">
        <f t="shared" si="4"/>
        <v>0</v>
      </c>
      <c r="P21" s="200">
        <f t="shared" si="4"/>
        <v>0</v>
      </c>
      <c r="Q21" s="201">
        <f>SUM(Q9:Q20)</f>
        <v>0</v>
      </c>
      <c r="R21" s="141">
        <f>SUM(R9:R20)</f>
        <v>0</v>
      </c>
      <c r="S21" s="142">
        <f>SUM(S9:S20)</f>
        <v>0</v>
      </c>
      <c r="T21" s="142">
        <f>SUM(T9:T20)</f>
        <v>0</v>
      </c>
      <c r="U21" s="143">
        <f>SUM(U9:U20)</f>
        <v>0</v>
      </c>
    </row>
    <row r="22" spans="1:21" ht="30" customHeight="1" thickBot="1">
      <c r="A22" s="340" t="s">
        <v>127</v>
      </c>
      <c r="B22" s="340"/>
      <c r="C22" s="340"/>
      <c r="D22" s="340"/>
      <c r="E22" s="340"/>
      <c r="F22" s="340"/>
      <c r="G22" s="340"/>
      <c r="H22" s="340"/>
      <c r="I22" s="340"/>
      <c r="J22" s="340"/>
      <c r="K22" s="340"/>
      <c r="L22" s="202"/>
      <c r="M22" s="144"/>
      <c r="N22" s="144"/>
      <c r="O22" s="144"/>
      <c r="P22" s="144"/>
      <c r="Q22" s="144"/>
      <c r="R22" s="144"/>
      <c r="S22" s="144"/>
      <c r="T22" s="144"/>
      <c r="U22" s="144"/>
    </row>
    <row r="23" spans="1:21" ht="30" customHeight="1" thickBot="1">
      <c r="A23" s="100"/>
      <c r="B23" s="100"/>
      <c r="C23" s="102"/>
      <c r="D23" s="100"/>
      <c r="E23" s="100"/>
      <c r="F23" s="100"/>
      <c r="G23" s="100"/>
      <c r="K23" s="203"/>
      <c r="L23" s="333" t="s">
        <v>128</v>
      </c>
      <c r="M23" s="334"/>
      <c r="N23" s="372">
        <f>SUM(M5,L21,N21,P21)</f>
        <v>0</v>
      </c>
      <c r="O23" s="372"/>
      <c r="P23" s="373"/>
      <c r="Q23" s="327" t="s">
        <v>129</v>
      </c>
      <c r="R23" s="327"/>
      <c r="S23" s="328">
        <f>SUM(R5,Q21,S21,U21)</f>
        <v>0</v>
      </c>
      <c r="T23" s="329"/>
      <c r="U23" s="330"/>
    </row>
    <row r="24" spans="1:21" ht="16.5" thickBot="1">
      <c r="A24" s="100"/>
      <c r="B24" s="100"/>
      <c r="C24" s="102"/>
      <c r="D24" s="100"/>
      <c r="E24" s="100"/>
      <c r="F24" s="100"/>
      <c r="G24" s="100"/>
      <c r="H24" s="100"/>
      <c r="I24" s="100"/>
      <c r="J24" s="102"/>
      <c r="L24" s="11"/>
      <c r="N24" s="145"/>
      <c r="O24" s="145"/>
      <c r="P24" s="145"/>
      <c r="Q24" s="331" t="s">
        <v>89</v>
      </c>
      <c r="R24" s="327"/>
      <c r="S24" s="332">
        <f>N23-S23</f>
        <v>0</v>
      </c>
      <c r="T24" s="329"/>
      <c r="U24" s="330"/>
    </row>
    <row r="25" spans="1:21" ht="30" customHeight="1" thickBot="1">
      <c r="A25" s="100"/>
      <c r="B25" s="100"/>
      <c r="C25" s="102"/>
      <c r="D25" s="100"/>
      <c r="E25" s="100"/>
      <c r="F25" s="100"/>
      <c r="G25" s="100"/>
      <c r="H25" s="100"/>
      <c r="I25" s="100"/>
      <c r="J25" s="102"/>
      <c r="K25" s="102"/>
      <c r="L25" s="102"/>
      <c r="M25" s="145"/>
      <c r="N25" s="145"/>
      <c r="O25" s="145"/>
      <c r="P25" s="145"/>
      <c r="Q25" s="146"/>
      <c r="R25" s="146"/>
      <c r="S25" s="146"/>
      <c r="T25" s="146"/>
      <c r="U25" s="147"/>
    </row>
    <row r="26" spans="1:21" ht="30" customHeight="1">
      <c r="A26" s="354" t="s">
        <v>130</v>
      </c>
      <c r="B26" s="355"/>
      <c r="C26" s="355"/>
      <c r="D26" s="355"/>
      <c r="E26" s="355"/>
      <c r="F26" s="355"/>
      <c r="G26" s="355"/>
      <c r="H26" s="355"/>
      <c r="I26" s="355"/>
      <c r="J26" s="355"/>
      <c r="K26" s="356"/>
      <c r="L26" s="321" t="s">
        <v>131</v>
      </c>
      <c r="M26" s="322"/>
      <c r="N26" s="322"/>
      <c r="O26" s="322"/>
      <c r="P26" s="322"/>
      <c r="Q26" s="322"/>
      <c r="R26" s="322"/>
      <c r="S26" s="322"/>
      <c r="T26" s="322"/>
      <c r="U26" s="323"/>
    </row>
    <row r="27" spans="1:21" ht="15.75">
      <c r="A27" s="374"/>
      <c r="B27" s="375"/>
      <c r="C27" s="375"/>
      <c r="D27" s="375"/>
      <c r="E27" s="375"/>
      <c r="F27" s="375"/>
      <c r="G27" s="375"/>
      <c r="H27" s="375"/>
      <c r="I27" s="375"/>
      <c r="J27" s="375"/>
      <c r="K27" s="376"/>
      <c r="L27" s="377"/>
      <c r="M27" s="378"/>
      <c r="N27" s="378"/>
      <c r="O27" s="378"/>
      <c r="P27" s="378"/>
      <c r="Q27" s="378"/>
      <c r="R27" s="378"/>
      <c r="S27" s="378"/>
      <c r="T27" s="378"/>
      <c r="U27" s="379"/>
    </row>
    <row r="28" spans="1:21" ht="30" customHeight="1">
      <c r="A28" s="374"/>
      <c r="B28" s="375"/>
      <c r="C28" s="375"/>
      <c r="D28" s="375"/>
      <c r="E28" s="375"/>
      <c r="F28" s="375"/>
      <c r="G28" s="375"/>
      <c r="H28" s="375"/>
      <c r="I28" s="375"/>
      <c r="J28" s="375"/>
      <c r="K28" s="376"/>
      <c r="L28" s="380"/>
      <c r="M28" s="381"/>
      <c r="N28" s="381"/>
      <c r="O28" s="381"/>
      <c r="P28" s="381"/>
      <c r="Q28" s="381"/>
      <c r="R28" s="381"/>
      <c r="S28" s="381"/>
      <c r="T28" s="381"/>
      <c r="U28" s="382"/>
    </row>
    <row r="29" spans="1:21" ht="30" customHeight="1">
      <c r="A29" s="374"/>
      <c r="B29" s="375"/>
      <c r="C29" s="375"/>
      <c r="D29" s="375"/>
      <c r="E29" s="375"/>
      <c r="F29" s="375"/>
      <c r="G29" s="375"/>
      <c r="H29" s="375"/>
      <c r="I29" s="375"/>
      <c r="J29" s="375"/>
      <c r="K29" s="376"/>
      <c r="L29" s="380"/>
      <c r="M29" s="381"/>
      <c r="N29" s="381"/>
      <c r="O29" s="381"/>
      <c r="P29" s="381"/>
      <c r="Q29" s="381"/>
      <c r="R29" s="381"/>
      <c r="S29" s="381"/>
      <c r="T29" s="381"/>
      <c r="U29" s="382"/>
    </row>
    <row r="30" spans="1:21" ht="30" customHeight="1">
      <c r="A30" s="374"/>
      <c r="B30" s="375"/>
      <c r="C30" s="375"/>
      <c r="D30" s="375"/>
      <c r="E30" s="375"/>
      <c r="F30" s="375"/>
      <c r="G30" s="375"/>
      <c r="H30" s="375"/>
      <c r="I30" s="375"/>
      <c r="J30" s="375"/>
      <c r="K30" s="376"/>
      <c r="L30" s="380"/>
      <c r="M30" s="381"/>
      <c r="N30" s="381"/>
      <c r="O30" s="381"/>
      <c r="P30" s="381"/>
      <c r="Q30" s="381"/>
      <c r="R30" s="381"/>
      <c r="S30" s="381"/>
      <c r="T30" s="381"/>
      <c r="U30" s="382"/>
    </row>
    <row r="31" spans="1:21" ht="30" customHeight="1">
      <c r="A31" s="374"/>
      <c r="B31" s="375"/>
      <c r="C31" s="375"/>
      <c r="D31" s="375"/>
      <c r="E31" s="375"/>
      <c r="F31" s="375"/>
      <c r="G31" s="375"/>
      <c r="H31" s="375"/>
      <c r="I31" s="375"/>
      <c r="J31" s="375"/>
      <c r="K31" s="376"/>
      <c r="L31" s="380"/>
      <c r="M31" s="381"/>
      <c r="N31" s="381"/>
      <c r="O31" s="381"/>
      <c r="P31" s="381"/>
      <c r="Q31" s="381"/>
      <c r="R31" s="381"/>
      <c r="S31" s="381"/>
      <c r="T31" s="381"/>
      <c r="U31" s="382"/>
    </row>
    <row r="32" spans="1:21" ht="30" customHeight="1">
      <c r="A32" s="374"/>
      <c r="B32" s="375"/>
      <c r="C32" s="375"/>
      <c r="D32" s="375"/>
      <c r="E32" s="375"/>
      <c r="F32" s="375"/>
      <c r="G32" s="375"/>
      <c r="H32" s="375"/>
      <c r="I32" s="375"/>
      <c r="J32" s="375"/>
      <c r="K32" s="376"/>
      <c r="L32" s="380"/>
      <c r="M32" s="381"/>
      <c r="N32" s="381"/>
      <c r="O32" s="381"/>
      <c r="P32" s="381"/>
      <c r="Q32" s="381"/>
      <c r="R32" s="381"/>
      <c r="S32" s="381"/>
      <c r="T32" s="381"/>
      <c r="U32" s="382"/>
    </row>
    <row r="33" spans="1:21" ht="30" customHeight="1">
      <c r="A33" s="374"/>
      <c r="B33" s="375"/>
      <c r="C33" s="375"/>
      <c r="D33" s="375"/>
      <c r="E33" s="375"/>
      <c r="F33" s="375"/>
      <c r="G33" s="375"/>
      <c r="H33" s="375"/>
      <c r="I33" s="375"/>
      <c r="J33" s="375"/>
      <c r="K33" s="376"/>
      <c r="L33" s="380"/>
      <c r="M33" s="381"/>
      <c r="N33" s="381"/>
      <c r="O33" s="381"/>
      <c r="P33" s="381"/>
      <c r="Q33" s="381"/>
      <c r="R33" s="381"/>
      <c r="S33" s="381"/>
      <c r="T33" s="381"/>
      <c r="U33" s="382"/>
    </row>
    <row r="34" spans="1:21" ht="30" customHeight="1">
      <c r="A34" s="374"/>
      <c r="B34" s="375"/>
      <c r="C34" s="375"/>
      <c r="D34" s="375"/>
      <c r="E34" s="375"/>
      <c r="F34" s="375"/>
      <c r="G34" s="375"/>
      <c r="H34" s="375"/>
      <c r="I34" s="375"/>
      <c r="J34" s="375"/>
      <c r="K34" s="376"/>
      <c r="L34" s="380"/>
      <c r="M34" s="381"/>
      <c r="N34" s="381"/>
      <c r="O34" s="381"/>
      <c r="P34" s="381"/>
      <c r="Q34" s="381"/>
      <c r="R34" s="381"/>
      <c r="S34" s="381"/>
      <c r="T34" s="381"/>
      <c r="U34" s="382"/>
    </row>
    <row r="35" spans="1:21" ht="30" customHeight="1">
      <c r="A35" s="374"/>
      <c r="B35" s="375"/>
      <c r="C35" s="375"/>
      <c r="D35" s="375"/>
      <c r="E35" s="375"/>
      <c r="F35" s="375"/>
      <c r="G35" s="375"/>
      <c r="H35" s="375"/>
      <c r="I35" s="375"/>
      <c r="J35" s="375"/>
      <c r="K35" s="376"/>
      <c r="L35" s="380"/>
      <c r="M35" s="381"/>
      <c r="N35" s="381"/>
      <c r="O35" s="381"/>
      <c r="P35" s="381"/>
      <c r="Q35" s="381"/>
      <c r="R35" s="381"/>
      <c r="S35" s="381"/>
      <c r="T35" s="381"/>
      <c r="U35" s="382"/>
    </row>
    <row r="36" spans="1:21" ht="30" customHeight="1">
      <c r="A36" s="374"/>
      <c r="B36" s="375"/>
      <c r="C36" s="375"/>
      <c r="D36" s="375"/>
      <c r="E36" s="375"/>
      <c r="F36" s="375"/>
      <c r="G36" s="375"/>
      <c r="H36" s="375"/>
      <c r="I36" s="375"/>
      <c r="J36" s="375"/>
      <c r="K36" s="376"/>
      <c r="L36" s="380"/>
      <c r="M36" s="381"/>
      <c r="N36" s="381"/>
      <c r="O36" s="381"/>
      <c r="P36" s="381"/>
      <c r="Q36" s="381"/>
      <c r="R36" s="381"/>
      <c r="S36" s="381"/>
      <c r="T36" s="381"/>
      <c r="U36" s="382"/>
    </row>
    <row r="37" spans="1:21" ht="30" customHeight="1">
      <c r="A37" s="374"/>
      <c r="B37" s="375"/>
      <c r="C37" s="375"/>
      <c r="D37" s="375"/>
      <c r="E37" s="375"/>
      <c r="F37" s="375"/>
      <c r="G37" s="375"/>
      <c r="H37" s="375"/>
      <c r="I37" s="375"/>
      <c r="J37" s="375"/>
      <c r="K37" s="376"/>
      <c r="L37" s="380"/>
      <c r="M37" s="381"/>
      <c r="N37" s="381"/>
      <c r="O37" s="381"/>
      <c r="P37" s="381"/>
      <c r="Q37" s="381"/>
      <c r="R37" s="381"/>
      <c r="S37" s="381"/>
      <c r="T37" s="381"/>
      <c r="U37" s="382"/>
    </row>
    <row r="38" spans="1:21" ht="30" customHeight="1">
      <c r="A38" s="374"/>
      <c r="B38" s="375"/>
      <c r="C38" s="375"/>
      <c r="D38" s="375"/>
      <c r="E38" s="375"/>
      <c r="F38" s="375"/>
      <c r="G38" s="375"/>
      <c r="H38" s="375"/>
      <c r="I38" s="375"/>
      <c r="J38" s="375"/>
      <c r="K38" s="376"/>
      <c r="L38" s="380"/>
      <c r="M38" s="381"/>
      <c r="N38" s="381"/>
      <c r="O38" s="381"/>
      <c r="P38" s="381"/>
      <c r="Q38" s="381"/>
      <c r="R38" s="381"/>
      <c r="S38" s="381"/>
      <c r="T38" s="381"/>
      <c r="U38" s="382"/>
    </row>
    <row r="39" spans="1:21" ht="30" customHeight="1">
      <c r="A39" s="374"/>
      <c r="B39" s="375"/>
      <c r="C39" s="375"/>
      <c r="D39" s="375"/>
      <c r="E39" s="375"/>
      <c r="F39" s="375"/>
      <c r="G39" s="375"/>
      <c r="H39" s="375"/>
      <c r="I39" s="375"/>
      <c r="J39" s="375"/>
      <c r="K39" s="376"/>
      <c r="L39" s="380"/>
      <c r="M39" s="381"/>
      <c r="N39" s="381"/>
      <c r="O39" s="381"/>
      <c r="P39" s="381"/>
      <c r="Q39" s="381"/>
      <c r="R39" s="381"/>
      <c r="S39" s="381"/>
      <c r="T39" s="381"/>
      <c r="U39" s="382"/>
    </row>
    <row r="40" spans="1:21" ht="30" customHeight="1">
      <c r="A40" s="374"/>
      <c r="B40" s="375"/>
      <c r="C40" s="375"/>
      <c r="D40" s="375"/>
      <c r="E40" s="375"/>
      <c r="F40" s="375"/>
      <c r="G40" s="375"/>
      <c r="H40" s="375"/>
      <c r="I40" s="375"/>
      <c r="J40" s="375"/>
      <c r="K40" s="376"/>
      <c r="L40" s="380"/>
      <c r="M40" s="381"/>
      <c r="N40" s="381"/>
      <c r="O40" s="381"/>
      <c r="P40" s="381"/>
      <c r="Q40" s="381"/>
      <c r="R40" s="381"/>
      <c r="S40" s="381"/>
      <c r="T40" s="381"/>
      <c r="U40" s="382"/>
    </row>
    <row r="41" spans="1:21" ht="30" customHeight="1">
      <c r="A41" s="374"/>
      <c r="B41" s="375"/>
      <c r="C41" s="375"/>
      <c r="D41" s="375"/>
      <c r="E41" s="375"/>
      <c r="F41" s="375"/>
      <c r="G41" s="375"/>
      <c r="H41" s="375"/>
      <c r="I41" s="375"/>
      <c r="J41" s="375"/>
      <c r="K41" s="376"/>
      <c r="L41" s="380"/>
      <c r="M41" s="381"/>
      <c r="N41" s="381"/>
      <c r="O41" s="381"/>
      <c r="P41" s="381"/>
      <c r="Q41" s="381"/>
      <c r="R41" s="381"/>
      <c r="S41" s="381"/>
      <c r="T41" s="381"/>
      <c r="U41" s="382"/>
    </row>
    <row r="42" spans="1:21" ht="30" customHeight="1">
      <c r="A42" s="374"/>
      <c r="B42" s="375"/>
      <c r="C42" s="375"/>
      <c r="D42" s="375"/>
      <c r="E42" s="375"/>
      <c r="F42" s="375"/>
      <c r="G42" s="375"/>
      <c r="H42" s="375"/>
      <c r="I42" s="375"/>
      <c r="J42" s="375"/>
      <c r="K42" s="376"/>
      <c r="L42" s="380"/>
      <c r="M42" s="381"/>
      <c r="N42" s="381"/>
      <c r="O42" s="381"/>
      <c r="P42" s="381"/>
      <c r="Q42" s="381"/>
      <c r="R42" s="381"/>
      <c r="S42" s="381"/>
      <c r="T42" s="381"/>
      <c r="U42" s="382"/>
    </row>
    <row r="43" spans="1:21" ht="30" customHeight="1">
      <c r="A43" s="374"/>
      <c r="B43" s="375"/>
      <c r="C43" s="375"/>
      <c r="D43" s="375"/>
      <c r="E43" s="375"/>
      <c r="F43" s="375"/>
      <c r="G43" s="375"/>
      <c r="H43" s="375"/>
      <c r="I43" s="375"/>
      <c r="J43" s="375"/>
      <c r="K43" s="376"/>
      <c r="L43" s="380"/>
      <c r="M43" s="381"/>
      <c r="N43" s="381"/>
      <c r="O43" s="381"/>
      <c r="P43" s="381"/>
      <c r="Q43" s="381"/>
      <c r="R43" s="381"/>
      <c r="S43" s="381"/>
      <c r="T43" s="381"/>
      <c r="U43" s="382"/>
    </row>
    <row r="44" spans="1:21" ht="30" customHeight="1">
      <c r="A44" s="374"/>
      <c r="B44" s="375"/>
      <c r="C44" s="375"/>
      <c r="D44" s="375"/>
      <c r="E44" s="375"/>
      <c r="F44" s="375"/>
      <c r="G44" s="375"/>
      <c r="H44" s="375"/>
      <c r="I44" s="375"/>
      <c r="J44" s="375"/>
      <c r="K44" s="376"/>
      <c r="L44" s="380"/>
      <c r="M44" s="381"/>
      <c r="N44" s="381"/>
      <c r="O44" s="381"/>
      <c r="P44" s="381"/>
      <c r="Q44" s="381"/>
      <c r="R44" s="381"/>
      <c r="S44" s="381"/>
      <c r="T44" s="381"/>
      <c r="U44" s="382"/>
    </row>
    <row r="45" spans="1:21" ht="30" customHeight="1">
      <c r="A45" s="374"/>
      <c r="B45" s="375"/>
      <c r="C45" s="375"/>
      <c r="D45" s="375"/>
      <c r="E45" s="375"/>
      <c r="F45" s="375"/>
      <c r="G45" s="375"/>
      <c r="H45" s="375"/>
      <c r="I45" s="375"/>
      <c r="J45" s="375"/>
      <c r="K45" s="376"/>
      <c r="L45" s="380"/>
      <c r="M45" s="381"/>
      <c r="N45" s="381"/>
      <c r="O45" s="381"/>
      <c r="P45" s="381"/>
      <c r="Q45" s="381"/>
      <c r="R45" s="381"/>
      <c r="S45" s="381"/>
      <c r="T45" s="381"/>
      <c r="U45" s="382"/>
    </row>
    <row r="46" spans="1:21" ht="30" customHeight="1">
      <c r="A46" s="374"/>
      <c r="B46" s="375"/>
      <c r="C46" s="375"/>
      <c r="D46" s="375"/>
      <c r="E46" s="375"/>
      <c r="F46" s="375"/>
      <c r="G46" s="375"/>
      <c r="H46" s="375"/>
      <c r="I46" s="375"/>
      <c r="J46" s="375"/>
      <c r="K46" s="376"/>
      <c r="L46" s="380"/>
      <c r="M46" s="381"/>
      <c r="N46" s="381"/>
      <c r="O46" s="381"/>
      <c r="P46" s="381"/>
      <c r="Q46" s="381"/>
      <c r="R46" s="381"/>
      <c r="S46" s="381"/>
      <c r="T46" s="381"/>
      <c r="U46" s="382"/>
    </row>
    <row r="47" spans="1:21" ht="30" customHeight="1">
      <c r="A47" s="374"/>
      <c r="B47" s="375"/>
      <c r="C47" s="375"/>
      <c r="D47" s="375"/>
      <c r="E47" s="375"/>
      <c r="F47" s="375"/>
      <c r="G47" s="375"/>
      <c r="H47" s="375"/>
      <c r="I47" s="375"/>
      <c r="J47" s="375"/>
      <c r="K47" s="376"/>
      <c r="L47" s="380"/>
      <c r="M47" s="381"/>
      <c r="N47" s="381"/>
      <c r="O47" s="381"/>
      <c r="P47" s="381"/>
      <c r="Q47" s="381"/>
      <c r="R47" s="381"/>
      <c r="S47" s="381"/>
      <c r="T47" s="381"/>
      <c r="U47" s="382"/>
    </row>
    <row r="48" spans="1:21" ht="30" customHeight="1">
      <c r="A48" s="374"/>
      <c r="B48" s="375"/>
      <c r="C48" s="375"/>
      <c r="D48" s="375"/>
      <c r="E48" s="375"/>
      <c r="F48" s="375"/>
      <c r="G48" s="375"/>
      <c r="H48" s="375"/>
      <c r="I48" s="375"/>
      <c r="J48" s="375"/>
      <c r="K48" s="376"/>
      <c r="L48" s="380"/>
      <c r="M48" s="381"/>
      <c r="N48" s="381"/>
      <c r="O48" s="381"/>
      <c r="P48" s="381"/>
      <c r="Q48" s="381"/>
      <c r="R48" s="381"/>
      <c r="S48" s="381"/>
      <c r="T48" s="381"/>
      <c r="U48" s="382"/>
    </row>
    <row r="49" spans="1:21" ht="15.75">
      <c r="A49" s="374"/>
      <c r="B49" s="375"/>
      <c r="C49" s="375"/>
      <c r="D49" s="375"/>
      <c r="E49" s="375"/>
      <c r="F49" s="375"/>
      <c r="G49" s="375"/>
      <c r="H49" s="375"/>
      <c r="I49" s="375"/>
      <c r="J49" s="375"/>
      <c r="K49" s="376"/>
      <c r="L49" s="383"/>
      <c r="M49" s="384"/>
      <c r="N49" s="384"/>
      <c r="O49" s="384"/>
      <c r="P49" s="384"/>
      <c r="Q49" s="384"/>
      <c r="R49" s="384"/>
      <c r="S49" s="384"/>
      <c r="T49" s="384"/>
      <c r="U49" s="385"/>
    </row>
    <row r="50" spans="1:21" ht="30" customHeight="1">
      <c r="A50" s="353" t="s">
        <v>88</v>
      </c>
      <c r="B50" s="353"/>
      <c r="C50" s="353"/>
      <c r="D50" s="353"/>
      <c r="E50" s="353"/>
      <c r="F50" s="353"/>
      <c r="G50" s="353"/>
      <c r="H50" s="353"/>
      <c r="I50" s="353"/>
      <c r="J50" s="353"/>
      <c r="K50" s="353"/>
      <c r="L50" s="165"/>
    </row>
    <row r="51" spans="1:21" ht="30" customHeight="1">
      <c r="L51" s="11"/>
    </row>
    <row r="52" spans="1:21" ht="30" customHeight="1">
      <c r="L52" s="11"/>
    </row>
  </sheetData>
  <sheetProtection sheet="1" selectLockedCells="1"/>
  <protectedRanges>
    <protectedRange sqref="A9:B20 I6 K6 N9:N20 A27 L27 D9:L20" name="範囲1"/>
  </protectedRanges>
  <mergeCells count="27">
    <mergeCell ref="A1:F1"/>
    <mergeCell ref="N1:U1"/>
    <mergeCell ref="E2:F2"/>
    <mergeCell ref="A3:U3"/>
    <mergeCell ref="L4:P4"/>
    <mergeCell ref="Q4:U4"/>
    <mergeCell ref="S23:U23"/>
    <mergeCell ref="B5:D5"/>
    <mergeCell ref="M5:P5"/>
    <mergeCell ref="R5:U5"/>
    <mergeCell ref="B6:D6"/>
    <mergeCell ref="M6:N6"/>
    <mergeCell ref="O6:P6"/>
    <mergeCell ref="R6:S6"/>
    <mergeCell ref="T6:U6"/>
    <mergeCell ref="A21:H21"/>
    <mergeCell ref="A22:K22"/>
    <mergeCell ref="L23:M23"/>
    <mergeCell ref="N23:P23"/>
    <mergeCell ref="Q23:R23"/>
    <mergeCell ref="A50:K50"/>
    <mergeCell ref="Q24:R24"/>
    <mergeCell ref="S24:U24"/>
    <mergeCell ref="A26:K26"/>
    <mergeCell ref="L26:U26"/>
    <mergeCell ref="A27:K49"/>
    <mergeCell ref="L27:U49"/>
  </mergeCells>
  <phoneticPr fontId="5"/>
  <conditionalFormatting sqref="A9:B20 N9:N20">
    <cfRule type="containsBlanks" dxfId="5" priority="3">
      <formula>LEN(TRIM(A9))=0</formula>
    </cfRule>
  </conditionalFormatting>
  <conditionalFormatting sqref="D9:L20">
    <cfRule type="containsBlanks" dxfId="4" priority="1">
      <formula>LEN(TRIM(D9))=0</formula>
    </cfRule>
  </conditionalFormatting>
  <conditionalFormatting sqref="I6 K6">
    <cfRule type="containsBlanks" dxfId="3" priority="2">
      <formula>LEN(TRIM(I6))=0</formula>
    </cfRule>
  </conditionalFormatting>
  <dataValidations count="2">
    <dataValidation type="list" allowBlank="1" showInputMessage="1" showErrorMessage="1" sqref="I6 K6" xr:uid="{BF6AC487-0D3A-4FA5-8CCB-55CE5151C5C8}">
      <formula1>"あり,なし"</formula1>
    </dataValidation>
    <dataValidation type="list" allowBlank="1" showInputMessage="1" showErrorMessage="1" sqref="K9:K20" xr:uid="{9DA13E36-970C-4D2B-AFFA-19A0D1098036}">
      <formula1>"有,無"</formula1>
    </dataValidation>
  </dataValidations>
  <printOptions horizontalCentered="1"/>
  <pageMargins left="0.59055118110236215" right="0.59055118110236215" top="0.59055118110236215" bottom="0.59055118110236215" header="0.39370078740157483" footer="0.27559055118110237"/>
  <pageSetup paperSize="9" scale="4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4FF59DE-32FB-4F32-A96C-0B6C05A2704C}">
          <x14:formula1>
            <xm:f>'(参考)宿泊料等'!$H$2:$BB$2</xm:f>
          </x14:formula1>
          <xm:sqref>I9:I20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ABCC4-9290-4F96-88B1-D5300C276919}">
  <sheetPr>
    <tabColor rgb="FFFFFF00"/>
    <pageSetUpPr fitToPage="1"/>
  </sheetPr>
  <dimension ref="A1:U52"/>
  <sheetViews>
    <sheetView showZeros="0" view="pageBreakPreview" zoomScaleNormal="100" zoomScaleSheetLayoutView="100" workbookViewId="0">
      <selection activeCell="J15" sqref="J15"/>
    </sheetView>
  </sheetViews>
  <sheetFormatPr defaultColWidth="2.5703125" defaultRowHeight="30" customHeight="1"/>
  <cols>
    <col min="1" max="1" width="6.85546875" style="7" customWidth="1"/>
    <col min="2" max="2" width="5.42578125" style="7" bestFit="1" customWidth="1"/>
    <col min="3" max="3" width="4.28515625" style="11" bestFit="1" customWidth="1"/>
    <col min="4" max="4" width="5.42578125" style="7" bestFit="1" customWidth="1"/>
    <col min="5" max="5" width="11" style="7" customWidth="1"/>
    <col min="6" max="6" width="18.7109375" style="7" customWidth="1"/>
    <col min="7" max="7" width="11" style="7" customWidth="1"/>
    <col min="8" max="8" width="18.7109375" style="7" customWidth="1"/>
    <col min="9" max="9" width="8.85546875" style="7" customWidth="1"/>
    <col min="10" max="10" width="8.85546875" style="11" customWidth="1"/>
    <col min="11" max="11" width="9.28515625" style="11" bestFit="1" customWidth="1"/>
    <col min="12" max="21" width="8.85546875" style="7" customWidth="1"/>
    <col min="22" max="16384" width="2.5703125" style="7"/>
  </cols>
  <sheetData>
    <row r="1" spans="1:21" ht="15.75">
      <c r="A1" s="254" t="s">
        <v>0</v>
      </c>
      <c r="B1" s="254"/>
      <c r="C1" s="254"/>
      <c r="D1" s="254"/>
      <c r="E1" s="254"/>
      <c r="F1" s="254"/>
      <c r="G1" s="67"/>
      <c r="H1" s="67"/>
      <c r="I1" s="67"/>
      <c r="J1" s="67"/>
      <c r="K1" s="67"/>
      <c r="L1" s="67"/>
      <c r="M1" s="67"/>
      <c r="N1" s="253">
        <f>'計画書(車)'!U6</f>
        <v>0</v>
      </c>
      <c r="O1" s="253"/>
      <c r="P1" s="253"/>
      <c r="Q1" s="253"/>
      <c r="R1" s="253"/>
      <c r="S1" s="253"/>
      <c r="T1" s="253"/>
      <c r="U1" s="253"/>
    </row>
    <row r="2" spans="1:21" s="85" customFormat="1" ht="15" customHeight="1">
      <c r="A2" s="169" t="s">
        <v>45</v>
      </c>
      <c r="B2" s="169"/>
      <c r="C2" s="169"/>
      <c r="D2" s="169"/>
      <c r="E2" s="371">
        <f>'計画書(車)'!M2</f>
        <v>0</v>
      </c>
      <c r="F2" s="371"/>
      <c r="G2" s="169"/>
      <c r="H2" s="169"/>
      <c r="I2" s="169"/>
      <c r="J2" s="169"/>
      <c r="K2" s="169"/>
      <c r="L2" s="169"/>
      <c r="M2" s="169"/>
      <c r="N2" s="169"/>
      <c r="O2" s="169"/>
      <c r="P2" s="169"/>
      <c r="Q2" s="169"/>
      <c r="R2" s="169"/>
      <c r="S2" s="169"/>
      <c r="T2" s="169"/>
      <c r="U2" s="169"/>
    </row>
    <row r="3" spans="1:21" ht="16.5" customHeight="1" thickBot="1">
      <c r="A3" s="270" t="s">
        <v>133</v>
      </c>
      <c r="B3" s="270"/>
      <c r="C3" s="270"/>
      <c r="D3" s="270"/>
      <c r="E3" s="270"/>
      <c r="F3" s="270"/>
      <c r="G3" s="270"/>
      <c r="H3" s="270"/>
      <c r="I3" s="270"/>
      <c r="J3" s="270"/>
      <c r="K3" s="270"/>
      <c r="L3" s="270"/>
      <c r="M3" s="270"/>
      <c r="N3" s="270"/>
      <c r="O3" s="270"/>
      <c r="P3" s="270"/>
      <c r="Q3" s="270"/>
      <c r="R3" s="270"/>
      <c r="S3" s="270"/>
      <c r="T3" s="270"/>
      <c r="U3" s="270"/>
    </row>
    <row r="4" spans="1:21" ht="30" customHeight="1">
      <c r="E4" s="98"/>
      <c r="I4" s="170"/>
      <c r="J4" s="170"/>
      <c r="K4" s="171"/>
      <c r="L4" s="344" t="s">
        <v>111</v>
      </c>
      <c r="M4" s="345"/>
      <c r="N4" s="345"/>
      <c r="O4" s="345"/>
      <c r="P4" s="345"/>
      <c r="Q4" s="344" t="s">
        <v>112</v>
      </c>
      <c r="R4" s="345"/>
      <c r="S4" s="345"/>
      <c r="T4" s="345"/>
      <c r="U4" s="346"/>
    </row>
    <row r="5" spans="1:21" ht="22.5" customHeight="1" thickBot="1">
      <c r="A5" s="99" t="s">
        <v>49</v>
      </c>
      <c r="B5" s="358">
        <f>'計画書(車)'!W17</f>
        <v>0</v>
      </c>
      <c r="C5" s="358"/>
      <c r="D5" s="358"/>
      <c r="E5" s="100"/>
      <c r="L5" s="172" t="s">
        <v>113</v>
      </c>
      <c r="M5" s="386">
        <f>J21*18</f>
        <v>0</v>
      </c>
      <c r="N5" s="387"/>
      <c r="O5" s="387"/>
      <c r="P5" s="387"/>
      <c r="Q5" s="101" t="s">
        <v>113</v>
      </c>
      <c r="R5" s="366">
        <f>M5</f>
        <v>0</v>
      </c>
      <c r="S5" s="367"/>
      <c r="T5" s="367"/>
      <c r="U5" s="368"/>
    </row>
    <row r="6" spans="1:21" ht="22.5" customHeight="1" thickBot="1">
      <c r="A6" s="99" t="s">
        <v>55</v>
      </c>
      <c r="B6" s="358">
        <f>'計画書(車)'!N17</f>
        <v>0</v>
      </c>
      <c r="C6" s="358"/>
      <c r="D6" s="358"/>
      <c r="E6" s="100"/>
      <c r="F6" s="100"/>
      <c r="G6" s="100"/>
      <c r="H6" s="173" t="s">
        <v>51</v>
      </c>
      <c r="I6" s="174"/>
      <c r="J6" s="175" t="s">
        <v>53</v>
      </c>
      <c r="K6" s="176"/>
      <c r="L6" s="163" t="s">
        <v>114</v>
      </c>
      <c r="M6" s="350" t="s">
        <v>115</v>
      </c>
      <c r="N6" s="351"/>
      <c r="O6" s="335" t="s">
        <v>60</v>
      </c>
      <c r="P6" s="336"/>
      <c r="Q6" s="162" t="s">
        <v>114</v>
      </c>
      <c r="R6" s="350" t="s">
        <v>115</v>
      </c>
      <c r="S6" s="351"/>
      <c r="T6" s="335" t="s">
        <v>60</v>
      </c>
      <c r="U6" s="352"/>
    </row>
    <row r="7" spans="1:21" ht="30" customHeight="1">
      <c r="A7" s="103" t="s">
        <v>61</v>
      </c>
      <c r="B7" s="104" t="s">
        <v>62</v>
      </c>
      <c r="C7" s="105" t="s">
        <v>63</v>
      </c>
      <c r="D7" s="106" t="s">
        <v>64</v>
      </c>
      <c r="E7" s="107" t="s">
        <v>65</v>
      </c>
      <c r="F7" s="107" t="s">
        <v>116</v>
      </c>
      <c r="G7" s="108" t="s">
        <v>117</v>
      </c>
      <c r="H7" s="177" t="s">
        <v>116</v>
      </c>
      <c r="I7" s="177" t="s">
        <v>68</v>
      </c>
      <c r="J7" s="178" t="s">
        <v>69</v>
      </c>
      <c r="K7" s="179" t="s">
        <v>118</v>
      </c>
      <c r="L7" s="180" t="s">
        <v>119</v>
      </c>
      <c r="M7" s="181" t="s">
        <v>120</v>
      </c>
      <c r="N7" s="126" t="s">
        <v>73</v>
      </c>
      <c r="O7" s="109" t="s">
        <v>120</v>
      </c>
      <c r="P7" s="164" t="s">
        <v>74</v>
      </c>
      <c r="Q7" s="180" t="s">
        <v>119</v>
      </c>
      <c r="R7" s="181" t="s">
        <v>120</v>
      </c>
      <c r="S7" s="126" t="s">
        <v>121</v>
      </c>
      <c r="T7" s="109" t="s">
        <v>120</v>
      </c>
      <c r="U7" s="182" t="s">
        <v>74</v>
      </c>
    </row>
    <row r="8" spans="1:21" s="119" customFormat="1" ht="15.75">
      <c r="A8" s="110"/>
      <c r="B8" s="111"/>
      <c r="C8" s="112"/>
      <c r="D8" s="113"/>
      <c r="E8" s="114"/>
      <c r="F8" s="114"/>
      <c r="G8" s="115"/>
      <c r="H8" s="114"/>
      <c r="I8" s="114"/>
      <c r="J8" s="116" t="s">
        <v>76</v>
      </c>
      <c r="K8" s="111"/>
      <c r="L8" s="110" t="s">
        <v>77</v>
      </c>
      <c r="M8" s="118" t="s">
        <v>78</v>
      </c>
      <c r="N8" s="117" t="s">
        <v>77</v>
      </c>
      <c r="O8" s="118" t="s">
        <v>78</v>
      </c>
      <c r="P8" s="112" t="s">
        <v>77</v>
      </c>
      <c r="Q8" s="183" t="s">
        <v>77</v>
      </c>
      <c r="R8" s="118" t="s">
        <v>78</v>
      </c>
      <c r="S8" s="117" t="s">
        <v>77</v>
      </c>
      <c r="T8" s="118" t="s">
        <v>78</v>
      </c>
      <c r="U8" s="184" t="s">
        <v>77</v>
      </c>
    </row>
    <row r="9" spans="1:21" ht="30" customHeight="1">
      <c r="A9" s="148"/>
      <c r="B9" s="149"/>
      <c r="C9" s="122" t="s">
        <v>79</v>
      </c>
      <c r="D9" s="150"/>
      <c r="E9" s="151"/>
      <c r="F9" s="151"/>
      <c r="G9" s="151"/>
      <c r="H9" s="151"/>
      <c r="I9" s="185"/>
      <c r="J9" s="152"/>
      <c r="K9" s="186"/>
      <c r="L9" s="187"/>
      <c r="M9" s="127" t="str">
        <f t="shared" ref="M9:M20" si="0">IF(I9="","",1)</f>
        <v/>
      </c>
      <c r="N9" s="188"/>
      <c r="O9" s="127" t="str">
        <f>M9</f>
        <v/>
      </c>
      <c r="P9" s="129" t="str">
        <f>IF(O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9" s="189">
        <f>L9</f>
        <v>0</v>
      </c>
      <c r="R9" s="128" t="str">
        <f>M9</f>
        <v/>
      </c>
      <c r="S9" s="128"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料等'!$B$3:$B$25,_xlfn.XLOOKUP(I9,'(参考)宿泊料等'!$H$2:$BB$2,'(参考)宿泊料等'!$H$3:$BB$25,""),"")),""),""),"")</f>
        <v/>
      </c>
      <c r="T9" s="128" t="str">
        <f>O9</f>
        <v/>
      </c>
      <c r="U9" s="129" t="str">
        <f>IF(T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0" spans="1:21" ht="30" customHeight="1">
      <c r="A10" s="148"/>
      <c r="B10" s="154"/>
      <c r="C10" s="132" t="s">
        <v>79</v>
      </c>
      <c r="D10" s="155"/>
      <c r="E10" s="156"/>
      <c r="F10" s="151"/>
      <c r="G10" s="156"/>
      <c r="H10" s="156"/>
      <c r="I10" s="185"/>
      <c r="J10" s="190"/>
      <c r="K10" s="191"/>
      <c r="L10" s="187"/>
      <c r="M10" s="137" t="str">
        <f t="shared" si="0"/>
        <v/>
      </c>
      <c r="N10" s="159"/>
      <c r="O10" s="127" t="str">
        <f t="shared" ref="O10:O20" si="1">M10</f>
        <v/>
      </c>
      <c r="P10" s="129" t="str">
        <f>IF(O10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0" s="193">
        <f t="shared" ref="Q10:R20" si="2">L10</f>
        <v>0</v>
      </c>
      <c r="R10" s="128" t="str">
        <f t="shared" si="2"/>
        <v/>
      </c>
      <c r="S10" s="128"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料等'!$B$3:$B$25,_xlfn.XLOOKUP(I10,'(参考)宿泊料等'!$H$2:$BB$2,'(参考)宿泊料等'!$H$3:$BB$25,""),"")),""),""),"")</f>
        <v/>
      </c>
      <c r="T10" s="128" t="str">
        <f t="shared" ref="T10:T20" si="3">O10</f>
        <v/>
      </c>
      <c r="U10" s="129" t="str">
        <f>IF(T10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1" spans="1:21" ht="30" customHeight="1">
      <c r="A11" s="153"/>
      <c r="B11" s="154"/>
      <c r="C11" s="132" t="s">
        <v>79</v>
      </c>
      <c r="D11" s="155"/>
      <c r="E11" s="156"/>
      <c r="F11" s="156"/>
      <c r="G11" s="157"/>
      <c r="H11" s="151"/>
      <c r="I11" s="185"/>
      <c r="J11" s="158"/>
      <c r="K11" s="194"/>
      <c r="L11" s="187"/>
      <c r="M11" s="138" t="str">
        <f t="shared" si="0"/>
        <v/>
      </c>
      <c r="N11" s="159"/>
      <c r="O11" s="127" t="str">
        <f t="shared" si="1"/>
        <v/>
      </c>
      <c r="P11" s="129" t="str">
        <f>IF(O11="","",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1" s="193">
        <f t="shared" si="2"/>
        <v>0</v>
      </c>
      <c r="R11" s="128" t="str">
        <f>M11</f>
        <v/>
      </c>
      <c r="S11" s="128"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料等'!$B$3:$B$25,_xlfn.XLOOKUP(I11,'(参考)宿泊料等'!$H$2:$BB$2,'(参考)宿泊料等'!$H$3:$BB$25,""),"")),""),""),"")</f>
        <v/>
      </c>
      <c r="T11" s="128" t="str">
        <f t="shared" si="3"/>
        <v/>
      </c>
      <c r="U11" s="129" t="str">
        <f>IF(T11="","",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2" spans="1:21" ht="30" customHeight="1">
      <c r="A12" s="153"/>
      <c r="B12" s="154"/>
      <c r="C12" s="132" t="s">
        <v>63</v>
      </c>
      <c r="D12" s="155"/>
      <c r="E12" s="156"/>
      <c r="F12" s="156"/>
      <c r="G12" s="157"/>
      <c r="H12" s="157"/>
      <c r="I12" s="185"/>
      <c r="J12" s="190"/>
      <c r="K12" s="194"/>
      <c r="L12" s="187"/>
      <c r="M12" s="138" t="str">
        <f t="shared" si="0"/>
        <v/>
      </c>
      <c r="N12" s="159"/>
      <c r="O12" s="127" t="str">
        <f t="shared" si="1"/>
        <v/>
      </c>
      <c r="P12" s="129" t="str">
        <f>IF(O12="","",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2" s="193">
        <f t="shared" si="2"/>
        <v>0</v>
      </c>
      <c r="R12" s="128" t="str">
        <f t="shared" si="2"/>
        <v/>
      </c>
      <c r="S12" s="128"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料等'!$B$3:$B$25,_xlfn.XLOOKUP(I12,'(参考)宿泊料等'!$H$2:$BB$2,'(参考)宿泊料等'!$H$3:$BB$25,""),"")),""),""),"")</f>
        <v/>
      </c>
      <c r="T12" s="128" t="str">
        <f t="shared" si="3"/>
        <v/>
      </c>
      <c r="U12" s="129" t="str">
        <f>IF(T12="","",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3" spans="1:21" ht="30" customHeight="1">
      <c r="A13" s="153"/>
      <c r="B13" s="154"/>
      <c r="C13" s="132" t="s">
        <v>63</v>
      </c>
      <c r="D13" s="155"/>
      <c r="E13" s="156"/>
      <c r="F13" s="156"/>
      <c r="G13" s="157"/>
      <c r="H13" s="157"/>
      <c r="I13" s="185"/>
      <c r="J13" s="190"/>
      <c r="K13" s="194"/>
      <c r="L13" s="187"/>
      <c r="M13" s="137" t="str">
        <f t="shared" si="0"/>
        <v/>
      </c>
      <c r="N13" s="159"/>
      <c r="O13" s="127" t="str">
        <f t="shared" si="1"/>
        <v/>
      </c>
      <c r="P13" s="129" t="str">
        <f>IF(O13="","",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3" s="193">
        <f t="shared" si="2"/>
        <v>0</v>
      </c>
      <c r="R13" s="128" t="str">
        <f t="shared" si="2"/>
        <v/>
      </c>
      <c r="S13" s="128"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料等'!$B$3:$B$25,_xlfn.XLOOKUP(I13,'(参考)宿泊料等'!$H$2:$BB$2,'(参考)宿泊料等'!$H$3:$BB$25,""),"")),""),""),"")</f>
        <v/>
      </c>
      <c r="T13" s="128" t="str">
        <f t="shared" si="3"/>
        <v/>
      </c>
      <c r="U13" s="129" t="str">
        <f>IF(T13="","",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4" spans="1:21" ht="30" customHeight="1">
      <c r="A14" s="153"/>
      <c r="B14" s="154"/>
      <c r="C14" s="132" t="s">
        <v>63</v>
      </c>
      <c r="D14" s="155"/>
      <c r="E14" s="156"/>
      <c r="F14" s="156"/>
      <c r="G14" s="157"/>
      <c r="H14" s="157"/>
      <c r="I14" s="185"/>
      <c r="J14" s="190"/>
      <c r="K14" s="191"/>
      <c r="L14" s="187"/>
      <c r="M14" s="138" t="str">
        <f t="shared" si="0"/>
        <v/>
      </c>
      <c r="N14" s="159"/>
      <c r="O14" s="127" t="str">
        <f t="shared" si="1"/>
        <v/>
      </c>
      <c r="P14" s="129" t="str">
        <f>IF(O14="","",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4" s="193">
        <f t="shared" si="2"/>
        <v>0</v>
      </c>
      <c r="R14" s="128" t="str">
        <f t="shared" si="2"/>
        <v/>
      </c>
      <c r="S14" s="128"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料等'!$B$3:$B$25,_xlfn.XLOOKUP(I14,'(参考)宿泊料等'!$H$2:$BB$2,'(参考)宿泊料等'!$H$3:$BB$25,""),"")),""),""),"")</f>
        <v/>
      </c>
      <c r="T14" s="128" t="str">
        <f t="shared" si="3"/>
        <v/>
      </c>
      <c r="U14" s="129" t="str">
        <f>IF(T14="","",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5" spans="1:21" ht="30" customHeight="1">
      <c r="A15" s="148"/>
      <c r="B15" s="154"/>
      <c r="C15" s="132" t="s">
        <v>79</v>
      </c>
      <c r="D15" s="155"/>
      <c r="E15" s="156"/>
      <c r="F15" s="151"/>
      <c r="G15" s="156"/>
      <c r="H15" s="156"/>
      <c r="I15" s="185"/>
      <c r="J15" s="190"/>
      <c r="K15" s="194"/>
      <c r="L15" s="187"/>
      <c r="M15" s="138" t="str">
        <f t="shared" si="0"/>
        <v/>
      </c>
      <c r="N15" s="159"/>
      <c r="O15" s="127" t="str">
        <f t="shared" si="1"/>
        <v/>
      </c>
      <c r="P15" s="129" t="str">
        <f>IF(O15="","",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5" s="193">
        <f t="shared" si="2"/>
        <v>0</v>
      </c>
      <c r="R15" s="128" t="str">
        <f t="shared" si="2"/>
        <v/>
      </c>
      <c r="S15" s="128"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料等'!$B$3:$B$25,_xlfn.XLOOKUP(I15,'(参考)宿泊料等'!$H$2:$BB$2,'(参考)宿泊料等'!$H$3:$BB$25,""),"")),""),""),"")</f>
        <v/>
      </c>
      <c r="T15" s="128" t="str">
        <f t="shared" si="3"/>
        <v/>
      </c>
      <c r="U15" s="129" t="str">
        <f>IF(T15="","",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6" spans="1:21" ht="30" customHeight="1">
      <c r="A16" s="153"/>
      <c r="B16" s="154"/>
      <c r="C16" s="132" t="s">
        <v>79</v>
      </c>
      <c r="D16" s="155"/>
      <c r="E16" s="156"/>
      <c r="F16" s="156"/>
      <c r="G16" s="157"/>
      <c r="H16" s="151"/>
      <c r="I16" s="185"/>
      <c r="J16" s="158"/>
      <c r="K16" s="194"/>
      <c r="L16" s="187"/>
      <c r="M16" s="138" t="str">
        <f t="shared" si="0"/>
        <v/>
      </c>
      <c r="N16" s="159"/>
      <c r="O16" s="127" t="str">
        <f t="shared" si="1"/>
        <v/>
      </c>
      <c r="P16" s="129" t="str">
        <f>IF(O16="","",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6" s="193">
        <f t="shared" si="2"/>
        <v>0</v>
      </c>
      <c r="R16" s="128" t="str">
        <f t="shared" si="2"/>
        <v/>
      </c>
      <c r="S16" s="128"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料等'!$B$3:$B$25,_xlfn.XLOOKUP(I16,'(参考)宿泊料等'!$H$2:$BB$2,'(参考)宿泊料等'!$H$3:$BB$25,""),"")),""),""),"")</f>
        <v/>
      </c>
      <c r="T16" s="128" t="str">
        <f t="shared" si="3"/>
        <v/>
      </c>
      <c r="U16" s="129" t="str">
        <f>IF(T16="","",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7" spans="1:21" ht="30" customHeight="1">
      <c r="A17" s="153"/>
      <c r="B17" s="154"/>
      <c r="C17" s="132" t="s">
        <v>63</v>
      </c>
      <c r="D17" s="155"/>
      <c r="E17" s="156"/>
      <c r="F17" s="156"/>
      <c r="G17" s="157"/>
      <c r="H17" s="157"/>
      <c r="I17" s="185"/>
      <c r="J17" s="190"/>
      <c r="K17" s="194"/>
      <c r="L17" s="187"/>
      <c r="M17" s="138" t="str">
        <f t="shared" si="0"/>
        <v/>
      </c>
      <c r="N17" s="159"/>
      <c r="O17" s="127" t="str">
        <f t="shared" si="1"/>
        <v/>
      </c>
      <c r="P17" s="129" t="str">
        <f>IF(O17="","",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7" s="193">
        <f t="shared" si="2"/>
        <v>0</v>
      </c>
      <c r="R17" s="128" t="str">
        <f t="shared" si="2"/>
        <v/>
      </c>
      <c r="S17" s="128"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料等'!$B$3:$B$25,_xlfn.XLOOKUP(I17,'(参考)宿泊料等'!$H$2:$BB$2,'(参考)宿泊料等'!$H$3:$BB$25,""),"")),""),""),"")</f>
        <v/>
      </c>
      <c r="T17" s="128" t="str">
        <f t="shared" si="3"/>
        <v/>
      </c>
      <c r="U17" s="129" t="str">
        <f>IF(T17="","",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8" spans="1:21" ht="30" customHeight="1">
      <c r="A18" s="153"/>
      <c r="B18" s="154"/>
      <c r="C18" s="132" t="s">
        <v>63</v>
      </c>
      <c r="D18" s="155"/>
      <c r="E18" s="156"/>
      <c r="F18" s="156"/>
      <c r="G18" s="157"/>
      <c r="H18" s="157"/>
      <c r="I18" s="185"/>
      <c r="J18" s="190"/>
      <c r="K18" s="194"/>
      <c r="L18" s="187"/>
      <c r="M18" s="138" t="str">
        <f t="shared" si="0"/>
        <v/>
      </c>
      <c r="N18" s="159"/>
      <c r="O18" s="127" t="str">
        <f t="shared" si="1"/>
        <v/>
      </c>
      <c r="P18" s="129" t="str">
        <f>IF(O18="","",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8" s="193">
        <f t="shared" si="2"/>
        <v>0</v>
      </c>
      <c r="R18" s="128" t="str">
        <f t="shared" si="2"/>
        <v/>
      </c>
      <c r="S18" s="128"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料等'!$B$3:$B$25,_xlfn.XLOOKUP(I18,'(参考)宿泊料等'!$H$2:$BB$2,'(参考)宿泊料等'!$H$3:$BB$25,""),"")),""),""),"")</f>
        <v/>
      </c>
      <c r="T18" s="128" t="str">
        <f t="shared" si="3"/>
        <v/>
      </c>
      <c r="U18" s="129" t="str">
        <f>IF(T18="","",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9" spans="1:21" ht="30" customHeight="1">
      <c r="A19" s="153"/>
      <c r="B19" s="154"/>
      <c r="C19" s="132" t="s">
        <v>63</v>
      </c>
      <c r="D19" s="155"/>
      <c r="E19" s="156"/>
      <c r="F19" s="156"/>
      <c r="G19" s="157"/>
      <c r="H19" s="157"/>
      <c r="I19" s="185"/>
      <c r="J19" s="190"/>
      <c r="K19" s="194"/>
      <c r="L19" s="187"/>
      <c r="M19" s="138" t="str">
        <f t="shared" si="0"/>
        <v/>
      </c>
      <c r="N19" s="159"/>
      <c r="O19" s="127" t="str">
        <f t="shared" si="1"/>
        <v/>
      </c>
      <c r="P19" s="129" t="str">
        <f>IF(O19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19" s="193">
        <f t="shared" si="2"/>
        <v>0</v>
      </c>
      <c r="R19" s="128" t="str">
        <f t="shared" si="2"/>
        <v/>
      </c>
      <c r="S19" s="128"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料等'!$B$3:$B$25,_xlfn.XLOOKUP(I19,'(参考)宿泊料等'!$H$2:$BB$2,'(参考)宿泊料等'!$H$3:$BB$25,""),"")),""),""),"")</f>
        <v/>
      </c>
      <c r="T19" s="128" t="str">
        <f t="shared" si="3"/>
        <v/>
      </c>
      <c r="U19" s="129" t="str">
        <f>IF(T19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20" spans="1:21" ht="30" customHeight="1" thickBot="1">
      <c r="A20" s="153"/>
      <c r="B20" s="154"/>
      <c r="C20" s="132" t="s">
        <v>63</v>
      </c>
      <c r="D20" s="155"/>
      <c r="E20" s="156"/>
      <c r="F20" s="156"/>
      <c r="G20" s="156"/>
      <c r="H20" s="156"/>
      <c r="I20" s="185"/>
      <c r="J20" s="190"/>
      <c r="K20" s="194"/>
      <c r="L20" s="195"/>
      <c r="M20" s="160" t="str">
        <f t="shared" si="0"/>
        <v/>
      </c>
      <c r="N20" s="196"/>
      <c r="O20" s="127" t="str">
        <f t="shared" si="1"/>
        <v/>
      </c>
      <c r="P20" s="129" t="str">
        <f>IF(O20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c r="Q20" s="197">
        <f t="shared" si="2"/>
        <v>0</v>
      </c>
      <c r="R20" s="128" t="str">
        <f t="shared" si="2"/>
        <v/>
      </c>
      <c r="S20" s="128"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料等'!$B$3:$B$25,_xlfn.XLOOKUP(I20,'(参考)宿泊料等'!$H$2:$BB$2,'(参考)宿泊料等'!$H$3:$BB$25,""),"")),""),""),"")</f>
        <v/>
      </c>
      <c r="T20" s="128" t="str">
        <f t="shared" si="3"/>
        <v/>
      </c>
      <c r="U20" s="129" t="str">
        <f>IF(T20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21" spans="1:21" ht="30" customHeight="1" thickBot="1">
      <c r="A21" s="337" t="s">
        <v>86</v>
      </c>
      <c r="B21" s="338"/>
      <c r="C21" s="338"/>
      <c r="D21" s="338"/>
      <c r="E21" s="338"/>
      <c r="F21" s="338"/>
      <c r="G21" s="338"/>
      <c r="H21" s="339"/>
      <c r="I21" s="139"/>
      <c r="J21" s="140">
        <f>TRUNC(SUM(J9:J20),-0.1)</f>
        <v>0</v>
      </c>
      <c r="K21" s="198"/>
      <c r="L21" s="142">
        <f t="shared" ref="L21:P21" si="4">SUM(L9:L20)</f>
        <v>0</v>
      </c>
      <c r="M21" s="142">
        <f t="shared" si="4"/>
        <v>0</v>
      </c>
      <c r="N21" s="199">
        <f t="shared" si="4"/>
        <v>0</v>
      </c>
      <c r="O21" s="200">
        <f t="shared" si="4"/>
        <v>0</v>
      </c>
      <c r="P21" s="200">
        <f t="shared" si="4"/>
        <v>0</v>
      </c>
      <c r="Q21" s="201">
        <f>SUM(Q9:Q20)</f>
        <v>0</v>
      </c>
      <c r="R21" s="141">
        <f>SUM(R9:R20)</f>
        <v>0</v>
      </c>
      <c r="S21" s="142">
        <f>SUM(S9:S20)</f>
        <v>0</v>
      </c>
      <c r="T21" s="142">
        <f>SUM(T9:T20)</f>
        <v>0</v>
      </c>
      <c r="U21" s="143">
        <f>SUM(U9:U20)</f>
        <v>0</v>
      </c>
    </row>
    <row r="22" spans="1:21" ht="30" customHeight="1" thickBot="1">
      <c r="A22" s="340" t="s">
        <v>127</v>
      </c>
      <c r="B22" s="340"/>
      <c r="C22" s="340"/>
      <c r="D22" s="340"/>
      <c r="E22" s="340"/>
      <c r="F22" s="340"/>
      <c r="G22" s="340"/>
      <c r="H22" s="340"/>
      <c r="I22" s="340"/>
      <c r="J22" s="340"/>
      <c r="K22" s="340"/>
      <c r="L22" s="202"/>
      <c r="M22" s="144"/>
      <c r="N22" s="144"/>
      <c r="O22" s="144"/>
      <c r="P22" s="144"/>
      <c r="Q22" s="144"/>
      <c r="R22" s="144"/>
      <c r="S22" s="144"/>
      <c r="T22" s="144"/>
      <c r="U22" s="144"/>
    </row>
    <row r="23" spans="1:21" ht="30" customHeight="1" thickBot="1">
      <c r="A23" s="100"/>
      <c r="B23" s="100"/>
      <c r="C23" s="102"/>
      <c r="D23" s="100"/>
      <c r="E23" s="100"/>
      <c r="F23" s="100"/>
      <c r="G23" s="100"/>
      <c r="K23" s="203"/>
      <c r="L23" s="333" t="s">
        <v>128</v>
      </c>
      <c r="M23" s="334"/>
      <c r="N23" s="388">
        <f>SUM(M5,L21,N21,P21)</f>
        <v>0</v>
      </c>
      <c r="O23" s="388"/>
      <c r="P23" s="389"/>
      <c r="Q23" s="327" t="s">
        <v>129</v>
      </c>
      <c r="R23" s="327"/>
      <c r="S23" s="328">
        <f>SUM(R5,Q21,S21,U21)</f>
        <v>0</v>
      </c>
      <c r="T23" s="329"/>
      <c r="U23" s="330"/>
    </row>
    <row r="24" spans="1:21" ht="16.5" thickBot="1">
      <c r="A24" s="100"/>
      <c r="B24" s="100"/>
      <c r="C24" s="102"/>
      <c r="D24" s="100"/>
      <c r="E24" s="100"/>
      <c r="F24" s="100"/>
      <c r="G24" s="100"/>
      <c r="H24" s="100"/>
      <c r="I24" s="100"/>
      <c r="J24" s="102"/>
      <c r="L24" s="11"/>
      <c r="N24" s="145"/>
      <c r="O24" s="145"/>
      <c r="P24" s="145"/>
      <c r="Q24" s="331" t="s">
        <v>89</v>
      </c>
      <c r="R24" s="327"/>
      <c r="S24" s="332">
        <f>N23-S23</f>
        <v>0</v>
      </c>
      <c r="T24" s="329"/>
      <c r="U24" s="330"/>
    </row>
    <row r="25" spans="1:21" ht="30" customHeight="1" thickBot="1">
      <c r="A25" s="100"/>
      <c r="B25" s="100"/>
      <c r="C25" s="102"/>
      <c r="D25" s="100"/>
      <c r="E25" s="100"/>
      <c r="F25" s="100"/>
      <c r="G25" s="100"/>
      <c r="H25" s="100"/>
      <c r="I25" s="100"/>
      <c r="J25" s="102"/>
      <c r="K25" s="102"/>
      <c r="L25" s="102"/>
      <c r="M25" s="145"/>
      <c r="N25" s="145"/>
      <c r="O25" s="145"/>
      <c r="P25" s="145"/>
      <c r="Q25" s="146"/>
      <c r="R25" s="146"/>
      <c r="S25" s="146"/>
      <c r="T25" s="146"/>
      <c r="U25" s="147"/>
    </row>
    <row r="26" spans="1:21" ht="30" customHeight="1">
      <c r="A26" s="354" t="s">
        <v>130</v>
      </c>
      <c r="B26" s="355"/>
      <c r="C26" s="355"/>
      <c r="D26" s="355"/>
      <c r="E26" s="355"/>
      <c r="F26" s="355"/>
      <c r="G26" s="355"/>
      <c r="H26" s="355"/>
      <c r="I26" s="355"/>
      <c r="J26" s="355"/>
      <c r="K26" s="356"/>
      <c r="L26" s="321" t="s">
        <v>131</v>
      </c>
      <c r="M26" s="322"/>
      <c r="N26" s="322"/>
      <c r="O26" s="322"/>
      <c r="P26" s="322"/>
      <c r="Q26" s="322"/>
      <c r="R26" s="322"/>
      <c r="S26" s="322"/>
      <c r="T26" s="322"/>
      <c r="U26" s="323"/>
    </row>
    <row r="27" spans="1:21" ht="15.75">
      <c r="A27" s="374"/>
      <c r="B27" s="375"/>
      <c r="C27" s="375"/>
      <c r="D27" s="375"/>
      <c r="E27" s="375"/>
      <c r="F27" s="375"/>
      <c r="G27" s="375"/>
      <c r="H27" s="375"/>
      <c r="I27" s="375"/>
      <c r="J27" s="375"/>
      <c r="K27" s="376"/>
      <c r="L27" s="377"/>
      <c r="M27" s="378"/>
      <c r="N27" s="378"/>
      <c r="O27" s="378"/>
      <c r="P27" s="378"/>
      <c r="Q27" s="378"/>
      <c r="R27" s="378"/>
      <c r="S27" s="378"/>
      <c r="T27" s="378"/>
      <c r="U27" s="379"/>
    </row>
    <row r="28" spans="1:21" ht="30" customHeight="1">
      <c r="A28" s="374"/>
      <c r="B28" s="375"/>
      <c r="C28" s="375"/>
      <c r="D28" s="375"/>
      <c r="E28" s="375"/>
      <c r="F28" s="375"/>
      <c r="G28" s="375"/>
      <c r="H28" s="375"/>
      <c r="I28" s="375"/>
      <c r="J28" s="375"/>
      <c r="K28" s="376"/>
      <c r="L28" s="380"/>
      <c r="M28" s="381"/>
      <c r="N28" s="381"/>
      <c r="O28" s="381"/>
      <c r="P28" s="381"/>
      <c r="Q28" s="381"/>
      <c r="R28" s="381"/>
      <c r="S28" s="381"/>
      <c r="T28" s="381"/>
      <c r="U28" s="382"/>
    </row>
    <row r="29" spans="1:21" ht="30" customHeight="1">
      <c r="A29" s="374"/>
      <c r="B29" s="375"/>
      <c r="C29" s="375"/>
      <c r="D29" s="375"/>
      <c r="E29" s="375"/>
      <c r="F29" s="375"/>
      <c r="G29" s="375"/>
      <c r="H29" s="375"/>
      <c r="I29" s="375"/>
      <c r="J29" s="375"/>
      <c r="K29" s="376"/>
      <c r="L29" s="380"/>
      <c r="M29" s="381"/>
      <c r="N29" s="381"/>
      <c r="O29" s="381"/>
      <c r="P29" s="381"/>
      <c r="Q29" s="381"/>
      <c r="R29" s="381"/>
      <c r="S29" s="381"/>
      <c r="T29" s="381"/>
      <c r="U29" s="382"/>
    </row>
    <row r="30" spans="1:21" ht="30" customHeight="1">
      <c r="A30" s="374"/>
      <c r="B30" s="375"/>
      <c r="C30" s="375"/>
      <c r="D30" s="375"/>
      <c r="E30" s="375"/>
      <c r="F30" s="375"/>
      <c r="G30" s="375"/>
      <c r="H30" s="375"/>
      <c r="I30" s="375"/>
      <c r="J30" s="375"/>
      <c r="K30" s="376"/>
      <c r="L30" s="380"/>
      <c r="M30" s="381"/>
      <c r="N30" s="381"/>
      <c r="O30" s="381"/>
      <c r="P30" s="381"/>
      <c r="Q30" s="381"/>
      <c r="R30" s="381"/>
      <c r="S30" s="381"/>
      <c r="T30" s="381"/>
      <c r="U30" s="382"/>
    </row>
    <row r="31" spans="1:21" ht="30" customHeight="1">
      <c r="A31" s="374"/>
      <c r="B31" s="375"/>
      <c r="C31" s="375"/>
      <c r="D31" s="375"/>
      <c r="E31" s="375"/>
      <c r="F31" s="375"/>
      <c r="G31" s="375"/>
      <c r="H31" s="375"/>
      <c r="I31" s="375"/>
      <c r="J31" s="375"/>
      <c r="K31" s="376"/>
      <c r="L31" s="380"/>
      <c r="M31" s="381"/>
      <c r="N31" s="381"/>
      <c r="O31" s="381"/>
      <c r="P31" s="381"/>
      <c r="Q31" s="381"/>
      <c r="R31" s="381"/>
      <c r="S31" s="381"/>
      <c r="T31" s="381"/>
      <c r="U31" s="382"/>
    </row>
    <row r="32" spans="1:21" ht="30" customHeight="1">
      <c r="A32" s="374"/>
      <c r="B32" s="375"/>
      <c r="C32" s="375"/>
      <c r="D32" s="375"/>
      <c r="E32" s="375"/>
      <c r="F32" s="375"/>
      <c r="G32" s="375"/>
      <c r="H32" s="375"/>
      <c r="I32" s="375"/>
      <c r="J32" s="375"/>
      <c r="K32" s="376"/>
      <c r="L32" s="380"/>
      <c r="M32" s="381"/>
      <c r="N32" s="381"/>
      <c r="O32" s="381"/>
      <c r="P32" s="381"/>
      <c r="Q32" s="381"/>
      <c r="R32" s="381"/>
      <c r="S32" s="381"/>
      <c r="T32" s="381"/>
      <c r="U32" s="382"/>
    </row>
    <row r="33" spans="1:21" ht="30" customHeight="1">
      <c r="A33" s="374"/>
      <c r="B33" s="375"/>
      <c r="C33" s="375"/>
      <c r="D33" s="375"/>
      <c r="E33" s="375"/>
      <c r="F33" s="375"/>
      <c r="G33" s="375"/>
      <c r="H33" s="375"/>
      <c r="I33" s="375"/>
      <c r="J33" s="375"/>
      <c r="K33" s="376"/>
      <c r="L33" s="380"/>
      <c r="M33" s="381"/>
      <c r="N33" s="381"/>
      <c r="O33" s="381"/>
      <c r="P33" s="381"/>
      <c r="Q33" s="381"/>
      <c r="R33" s="381"/>
      <c r="S33" s="381"/>
      <c r="T33" s="381"/>
      <c r="U33" s="382"/>
    </row>
    <row r="34" spans="1:21" ht="30" customHeight="1">
      <c r="A34" s="374"/>
      <c r="B34" s="375"/>
      <c r="C34" s="375"/>
      <c r="D34" s="375"/>
      <c r="E34" s="375"/>
      <c r="F34" s="375"/>
      <c r="G34" s="375"/>
      <c r="H34" s="375"/>
      <c r="I34" s="375"/>
      <c r="J34" s="375"/>
      <c r="K34" s="376"/>
      <c r="L34" s="380"/>
      <c r="M34" s="381"/>
      <c r="N34" s="381"/>
      <c r="O34" s="381"/>
      <c r="P34" s="381"/>
      <c r="Q34" s="381"/>
      <c r="R34" s="381"/>
      <c r="S34" s="381"/>
      <c r="T34" s="381"/>
      <c r="U34" s="382"/>
    </row>
    <row r="35" spans="1:21" ht="30" customHeight="1">
      <c r="A35" s="374"/>
      <c r="B35" s="375"/>
      <c r="C35" s="375"/>
      <c r="D35" s="375"/>
      <c r="E35" s="375"/>
      <c r="F35" s="375"/>
      <c r="G35" s="375"/>
      <c r="H35" s="375"/>
      <c r="I35" s="375"/>
      <c r="J35" s="375"/>
      <c r="K35" s="376"/>
      <c r="L35" s="380"/>
      <c r="M35" s="381"/>
      <c r="N35" s="381"/>
      <c r="O35" s="381"/>
      <c r="P35" s="381"/>
      <c r="Q35" s="381"/>
      <c r="R35" s="381"/>
      <c r="S35" s="381"/>
      <c r="T35" s="381"/>
      <c r="U35" s="382"/>
    </row>
    <row r="36" spans="1:21" ht="30" customHeight="1">
      <c r="A36" s="374"/>
      <c r="B36" s="375"/>
      <c r="C36" s="375"/>
      <c r="D36" s="375"/>
      <c r="E36" s="375"/>
      <c r="F36" s="375"/>
      <c r="G36" s="375"/>
      <c r="H36" s="375"/>
      <c r="I36" s="375"/>
      <c r="J36" s="375"/>
      <c r="K36" s="376"/>
      <c r="L36" s="380"/>
      <c r="M36" s="381"/>
      <c r="N36" s="381"/>
      <c r="O36" s="381"/>
      <c r="P36" s="381"/>
      <c r="Q36" s="381"/>
      <c r="R36" s="381"/>
      <c r="S36" s="381"/>
      <c r="T36" s="381"/>
      <c r="U36" s="382"/>
    </row>
    <row r="37" spans="1:21" ht="30" customHeight="1">
      <c r="A37" s="374"/>
      <c r="B37" s="375"/>
      <c r="C37" s="375"/>
      <c r="D37" s="375"/>
      <c r="E37" s="375"/>
      <c r="F37" s="375"/>
      <c r="G37" s="375"/>
      <c r="H37" s="375"/>
      <c r="I37" s="375"/>
      <c r="J37" s="375"/>
      <c r="K37" s="376"/>
      <c r="L37" s="380"/>
      <c r="M37" s="381"/>
      <c r="N37" s="381"/>
      <c r="O37" s="381"/>
      <c r="P37" s="381"/>
      <c r="Q37" s="381"/>
      <c r="R37" s="381"/>
      <c r="S37" s="381"/>
      <c r="T37" s="381"/>
      <c r="U37" s="382"/>
    </row>
    <row r="38" spans="1:21" ht="30" customHeight="1">
      <c r="A38" s="374"/>
      <c r="B38" s="375"/>
      <c r="C38" s="375"/>
      <c r="D38" s="375"/>
      <c r="E38" s="375"/>
      <c r="F38" s="375"/>
      <c r="G38" s="375"/>
      <c r="H38" s="375"/>
      <c r="I38" s="375"/>
      <c r="J38" s="375"/>
      <c r="K38" s="376"/>
      <c r="L38" s="380"/>
      <c r="M38" s="381"/>
      <c r="N38" s="381"/>
      <c r="O38" s="381"/>
      <c r="P38" s="381"/>
      <c r="Q38" s="381"/>
      <c r="R38" s="381"/>
      <c r="S38" s="381"/>
      <c r="T38" s="381"/>
      <c r="U38" s="382"/>
    </row>
    <row r="39" spans="1:21" ht="30" customHeight="1">
      <c r="A39" s="374"/>
      <c r="B39" s="375"/>
      <c r="C39" s="375"/>
      <c r="D39" s="375"/>
      <c r="E39" s="375"/>
      <c r="F39" s="375"/>
      <c r="G39" s="375"/>
      <c r="H39" s="375"/>
      <c r="I39" s="375"/>
      <c r="J39" s="375"/>
      <c r="K39" s="376"/>
      <c r="L39" s="380"/>
      <c r="M39" s="381"/>
      <c r="N39" s="381"/>
      <c r="O39" s="381"/>
      <c r="P39" s="381"/>
      <c r="Q39" s="381"/>
      <c r="R39" s="381"/>
      <c r="S39" s="381"/>
      <c r="T39" s="381"/>
      <c r="U39" s="382"/>
    </row>
    <row r="40" spans="1:21" ht="30" customHeight="1">
      <c r="A40" s="374"/>
      <c r="B40" s="375"/>
      <c r="C40" s="375"/>
      <c r="D40" s="375"/>
      <c r="E40" s="375"/>
      <c r="F40" s="375"/>
      <c r="G40" s="375"/>
      <c r="H40" s="375"/>
      <c r="I40" s="375"/>
      <c r="J40" s="375"/>
      <c r="K40" s="376"/>
      <c r="L40" s="380"/>
      <c r="M40" s="381"/>
      <c r="N40" s="381"/>
      <c r="O40" s="381"/>
      <c r="P40" s="381"/>
      <c r="Q40" s="381"/>
      <c r="R40" s="381"/>
      <c r="S40" s="381"/>
      <c r="T40" s="381"/>
      <c r="U40" s="382"/>
    </row>
    <row r="41" spans="1:21" ht="30" customHeight="1">
      <c r="A41" s="374"/>
      <c r="B41" s="375"/>
      <c r="C41" s="375"/>
      <c r="D41" s="375"/>
      <c r="E41" s="375"/>
      <c r="F41" s="375"/>
      <c r="G41" s="375"/>
      <c r="H41" s="375"/>
      <c r="I41" s="375"/>
      <c r="J41" s="375"/>
      <c r="K41" s="376"/>
      <c r="L41" s="380"/>
      <c r="M41" s="381"/>
      <c r="N41" s="381"/>
      <c r="O41" s="381"/>
      <c r="P41" s="381"/>
      <c r="Q41" s="381"/>
      <c r="R41" s="381"/>
      <c r="S41" s="381"/>
      <c r="T41" s="381"/>
      <c r="U41" s="382"/>
    </row>
    <row r="42" spans="1:21" ht="30" customHeight="1">
      <c r="A42" s="374"/>
      <c r="B42" s="375"/>
      <c r="C42" s="375"/>
      <c r="D42" s="375"/>
      <c r="E42" s="375"/>
      <c r="F42" s="375"/>
      <c r="G42" s="375"/>
      <c r="H42" s="375"/>
      <c r="I42" s="375"/>
      <c r="J42" s="375"/>
      <c r="K42" s="376"/>
      <c r="L42" s="380"/>
      <c r="M42" s="381"/>
      <c r="N42" s="381"/>
      <c r="O42" s="381"/>
      <c r="P42" s="381"/>
      <c r="Q42" s="381"/>
      <c r="R42" s="381"/>
      <c r="S42" s="381"/>
      <c r="T42" s="381"/>
      <c r="U42" s="382"/>
    </row>
    <row r="43" spans="1:21" ht="30" customHeight="1">
      <c r="A43" s="374"/>
      <c r="B43" s="375"/>
      <c r="C43" s="375"/>
      <c r="D43" s="375"/>
      <c r="E43" s="375"/>
      <c r="F43" s="375"/>
      <c r="G43" s="375"/>
      <c r="H43" s="375"/>
      <c r="I43" s="375"/>
      <c r="J43" s="375"/>
      <c r="K43" s="376"/>
      <c r="L43" s="380"/>
      <c r="M43" s="381"/>
      <c r="N43" s="381"/>
      <c r="O43" s="381"/>
      <c r="P43" s="381"/>
      <c r="Q43" s="381"/>
      <c r="R43" s="381"/>
      <c r="S43" s="381"/>
      <c r="T43" s="381"/>
      <c r="U43" s="382"/>
    </row>
    <row r="44" spans="1:21" ht="30" customHeight="1">
      <c r="A44" s="374"/>
      <c r="B44" s="375"/>
      <c r="C44" s="375"/>
      <c r="D44" s="375"/>
      <c r="E44" s="375"/>
      <c r="F44" s="375"/>
      <c r="G44" s="375"/>
      <c r="H44" s="375"/>
      <c r="I44" s="375"/>
      <c r="J44" s="375"/>
      <c r="K44" s="376"/>
      <c r="L44" s="380"/>
      <c r="M44" s="381"/>
      <c r="N44" s="381"/>
      <c r="O44" s="381"/>
      <c r="P44" s="381"/>
      <c r="Q44" s="381"/>
      <c r="R44" s="381"/>
      <c r="S44" s="381"/>
      <c r="T44" s="381"/>
      <c r="U44" s="382"/>
    </row>
    <row r="45" spans="1:21" ht="30" customHeight="1">
      <c r="A45" s="374"/>
      <c r="B45" s="375"/>
      <c r="C45" s="375"/>
      <c r="D45" s="375"/>
      <c r="E45" s="375"/>
      <c r="F45" s="375"/>
      <c r="G45" s="375"/>
      <c r="H45" s="375"/>
      <c r="I45" s="375"/>
      <c r="J45" s="375"/>
      <c r="K45" s="376"/>
      <c r="L45" s="380"/>
      <c r="M45" s="381"/>
      <c r="N45" s="381"/>
      <c r="O45" s="381"/>
      <c r="P45" s="381"/>
      <c r="Q45" s="381"/>
      <c r="R45" s="381"/>
      <c r="S45" s="381"/>
      <c r="T45" s="381"/>
      <c r="U45" s="382"/>
    </row>
    <row r="46" spans="1:21" ht="30" customHeight="1">
      <c r="A46" s="374"/>
      <c r="B46" s="375"/>
      <c r="C46" s="375"/>
      <c r="D46" s="375"/>
      <c r="E46" s="375"/>
      <c r="F46" s="375"/>
      <c r="G46" s="375"/>
      <c r="H46" s="375"/>
      <c r="I46" s="375"/>
      <c r="J46" s="375"/>
      <c r="K46" s="376"/>
      <c r="L46" s="380"/>
      <c r="M46" s="381"/>
      <c r="N46" s="381"/>
      <c r="O46" s="381"/>
      <c r="P46" s="381"/>
      <c r="Q46" s="381"/>
      <c r="R46" s="381"/>
      <c r="S46" s="381"/>
      <c r="T46" s="381"/>
      <c r="U46" s="382"/>
    </row>
    <row r="47" spans="1:21" ht="30" customHeight="1">
      <c r="A47" s="374"/>
      <c r="B47" s="375"/>
      <c r="C47" s="375"/>
      <c r="D47" s="375"/>
      <c r="E47" s="375"/>
      <c r="F47" s="375"/>
      <c r="G47" s="375"/>
      <c r="H47" s="375"/>
      <c r="I47" s="375"/>
      <c r="J47" s="375"/>
      <c r="K47" s="376"/>
      <c r="L47" s="380"/>
      <c r="M47" s="381"/>
      <c r="N47" s="381"/>
      <c r="O47" s="381"/>
      <c r="P47" s="381"/>
      <c r="Q47" s="381"/>
      <c r="R47" s="381"/>
      <c r="S47" s="381"/>
      <c r="T47" s="381"/>
      <c r="U47" s="382"/>
    </row>
    <row r="48" spans="1:21" ht="30" customHeight="1">
      <c r="A48" s="374"/>
      <c r="B48" s="375"/>
      <c r="C48" s="375"/>
      <c r="D48" s="375"/>
      <c r="E48" s="375"/>
      <c r="F48" s="375"/>
      <c r="G48" s="375"/>
      <c r="H48" s="375"/>
      <c r="I48" s="375"/>
      <c r="J48" s="375"/>
      <c r="K48" s="376"/>
      <c r="L48" s="380"/>
      <c r="M48" s="381"/>
      <c r="N48" s="381"/>
      <c r="O48" s="381"/>
      <c r="P48" s="381"/>
      <c r="Q48" s="381"/>
      <c r="R48" s="381"/>
      <c r="S48" s="381"/>
      <c r="T48" s="381"/>
      <c r="U48" s="382"/>
    </row>
    <row r="49" spans="1:21" ht="15.75">
      <c r="A49" s="374"/>
      <c r="B49" s="375"/>
      <c r="C49" s="375"/>
      <c r="D49" s="375"/>
      <c r="E49" s="375"/>
      <c r="F49" s="375"/>
      <c r="G49" s="375"/>
      <c r="H49" s="375"/>
      <c r="I49" s="375"/>
      <c r="J49" s="375"/>
      <c r="K49" s="376"/>
      <c r="L49" s="383"/>
      <c r="M49" s="384"/>
      <c r="N49" s="384"/>
      <c r="O49" s="384"/>
      <c r="P49" s="384"/>
      <c r="Q49" s="384"/>
      <c r="R49" s="384"/>
      <c r="S49" s="384"/>
      <c r="T49" s="384"/>
      <c r="U49" s="385"/>
    </row>
    <row r="50" spans="1:21" ht="30" customHeight="1">
      <c r="A50" s="353" t="s">
        <v>88</v>
      </c>
      <c r="B50" s="353"/>
      <c r="C50" s="353"/>
      <c r="D50" s="353"/>
      <c r="E50" s="353"/>
      <c r="F50" s="353"/>
      <c r="G50" s="353"/>
      <c r="H50" s="353"/>
      <c r="I50" s="353"/>
      <c r="J50" s="353"/>
      <c r="K50" s="353"/>
      <c r="L50" s="165"/>
    </row>
    <row r="51" spans="1:21" ht="30" customHeight="1">
      <c r="L51" s="11"/>
    </row>
    <row r="52" spans="1:21" ht="30" customHeight="1">
      <c r="L52" s="11"/>
    </row>
  </sheetData>
  <sheetProtection sheet="1" selectLockedCells="1"/>
  <protectedRanges>
    <protectedRange sqref="A9:B20 I6 K6 N9:N20 A27 L27 D9:L20" name="範囲1"/>
  </protectedRanges>
  <mergeCells count="27">
    <mergeCell ref="A1:F1"/>
    <mergeCell ref="N1:U1"/>
    <mergeCell ref="E2:F2"/>
    <mergeCell ref="A3:U3"/>
    <mergeCell ref="L4:P4"/>
    <mergeCell ref="Q4:U4"/>
    <mergeCell ref="S23:U23"/>
    <mergeCell ref="B5:D5"/>
    <mergeCell ref="M5:P5"/>
    <mergeCell ref="R5:U5"/>
    <mergeCell ref="B6:D6"/>
    <mergeCell ref="M6:N6"/>
    <mergeCell ref="O6:P6"/>
    <mergeCell ref="R6:S6"/>
    <mergeCell ref="T6:U6"/>
    <mergeCell ref="A21:H21"/>
    <mergeCell ref="A22:K22"/>
    <mergeCell ref="L23:M23"/>
    <mergeCell ref="N23:P23"/>
    <mergeCell ref="Q23:R23"/>
    <mergeCell ref="A50:K50"/>
    <mergeCell ref="Q24:R24"/>
    <mergeCell ref="S24:U24"/>
    <mergeCell ref="A26:K26"/>
    <mergeCell ref="L26:U26"/>
    <mergeCell ref="A27:K49"/>
    <mergeCell ref="L27:U49"/>
  </mergeCells>
  <phoneticPr fontId="5"/>
  <conditionalFormatting sqref="A9:B20 N9:N20">
    <cfRule type="containsBlanks" dxfId="2" priority="3">
      <formula>LEN(TRIM(A9))=0</formula>
    </cfRule>
  </conditionalFormatting>
  <conditionalFormatting sqref="D9:L20">
    <cfRule type="containsBlanks" dxfId="1" priority="1">
      <formula>LEN(TRIM(D9))=0</formula>
    </cfRule>
  </conditionalFormatting>
  <conditionalFormatting sqref="I6 K6">
    <cfRule type="containsBlanks" dxfId="0" priority="2">
      <formula>LEN(TRIM(I6))=0</formula>
    </cfRule>
  </conditionalFormatting>
  <dataValidations count="2">
    <dataValidation type="list" allowBlank="1" showInputMessage="1" showErrorMessage="1" sqref="K9:K20" xr:uid="{E66ED3E3-CCA8-4E3E-AC0A-3FB7AB65FDD2}">
      <formula1>"有,無"</formula1>
    </dataValidation>
    <dataValidation type="list" allowBlank="1" showInputMessage="1" showErrorMessage="1" sqref="I6 K6" xr:uid="{61A69AFE-6330-43C1-A00D-36E9E067CBB2}">
      <formula1>"あり,なし"</formula1>
    </dataValidation>
  </dataValidations>
  <printOptions horizontalCentered="1"/>
  <pageMargins left="0.59055118110236215" right="0.59055118110236215" top="0.59055118110236215" bottom="0.59055118110236215" header="0.39370078740157483" footer="0.27559055118110237"/>
  <pageSetup paperSize="9" scale="4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5EAE333-75D5-4CE0-8539-87706E2B8C97}">
          <x14:formula1>
            <xm:f>'(参考)宿泊料等'!$H$2:$BB$2</xm:f>
          </x14:formula1>
          <xm:sqref>I9:I20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0" tint="-0.499984740745262"/>
    <pageSetUpPr fitToPage="1"/>
  </sheetPr>
  <dimension ref="A1:BB25"/>
  <sheetViews>
    <sheetView view="pageBreakPreview" topLeftCell="A5" zoomScaleNormal="70" zoomScaleSheetLayoutView="100" workbookViewId="0">
      <selection sqref="A1:A2"/>
    </sheetView>
  </sheetViews>
  <sheetFormatPr defaultColWidth="9" defaultRowHeight="18.75"/>
  <cols>
    <col min="1" max="1" width="9" style="2" bestFit="1" customWidth="1"/>
    <col min="2" max="2" width="25.42578125" style="2" bestFit="1" customWidth="1"/>
    <col min="3" max="3" width="5.28515625" style="6" bestFit="1" customWidth="1"/>
    <col min="4" max="5" width="7.140625" style="2" bestFit="1" customWidth="1"/>
    <col min="6" max="6" width="6.140625" style="2" bestFit="1" customWidth="1"/>
    <col min="7" max="7" width="7.42578125" style="2" customWidth="1"/>
    <col min="8" max="54" width="7.7109375" style="2" customWidth="1"/>
    <col min="55" max="16384" width="9" style="2"/>
  </cols>
  <sheetData>
    <row r="1" spans="1:54">
      <c r="A1" s="391" t="s">
        <v>134</v>
      </c>
      <c r="B1" s="391" t="s">
        <v>135</v>
      </c>
      <c r="C1" s="391" t="s">
        <v>136</v>
      </c>
      <c r="D1" s="390" t="s">
        <v>137</v>
      </c>
      <c r="E1" s="390"/>
      <c r="F1" s="390"/>
      <c r="G1" s="390"/>
      <c r="H1" s="390" t="s">
        <v>138</v>
      </c>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row>
    <row r="2" spans="1:54">
      <c r="A2" s="391"/>
      <c r="B2" s="391"/>
      <c r="C2" s="391"/>
      <c r="D2" s="1" t="s">
        <v>139</v>
      </c>
      <c r="E2" s="1" t="s">
        <v>140</v>
      </c>
      <c r="F2" s="1" t="s">
        <v>141</v>
      </c>
      <c r="G2" s="1" t="s">
        <v>142</v>
      </c>
      <c r="H2" s="1" t="s">
        <v>143</v>
      </c>
      <c r="I2" s="1" t="s">
        <v>144</v>
      </c>
      <c r="J2" s="1" t="s">
        <v>145</v>
      </c>
      <c r="K2" s="1" t="s">
        <v>146</v>
      </c>
      <c r="L2" s="1" t="s">
        <v>147</v>
      </c>
      <c r="M2" s="1" t="s">
        <v>148</v>
      </c>
      <c r="N2" s="1" t="s">
        <v>149</v>
      </c>
      <c r="O2" s="1" t="s">
        <v>150</v>
      </c>
      <c r="P2" s="1" t="s">
        <v>151</v>
      </c>
      <c r="Q2" s="1" t="s">
        <v>152</v>
      </c>
      <c r="R2" s="1" t="s">
        <v>153</v>
      </c>
      <c r="S2" s="1" t="s">
        <v>154</v>
      </c>
      <c r="T2" s="1" t="s">
        <v>155</v>
      </c>
      <c r="U2" s="1" t="s">
        <v>156</v>
      </c>
      <c r="V2" s="1" t="s">
        <v>157</v>
      </c>
      <c r="W2" s="1" t="s">
        <v>158</v>
      </c>
      <c r="X2" s="1" t="s">
        <v>159</v>
      </c>
      <c r="Y2" s="1" t="s">
        <v>160</v>
      </c>
      <c r="Z2" s="1" t="s">
        <v>161</v>
      </c>
      <c r="AA2" s="1" t="s">
        <v>162</v>
      </c>
      <c r="AB2" s="1" t="s">
        <v>163</v>
      </c>
      <c r="AC2" s="1" t="s">
        <v>164</v>
      </c>
      <c r="AD2" s="1" t="s">
        <v>85</v>
      </c>
      <c r="AE2" s="1" t="s">
        <v>165</v>
      </c>
      <c r="AF2" s="1" t="s">
        <v>166</v>
      </c>
      <c r="AG2" s="1" t="s">
        <v>167</v>
      </c>
      <c r="AH2" s="1" t="s">
        <v>168</v>
      </c>
      <c r="AI2" s="1" t="s">
        <v>169</v>
      </c>
      <c r="AJ2" s="1" t="s">
        <v>170</v>
      </c>
      <c r="AK2" s="1" t="s">
        <v>171</v>
      </c>
      <c r="AL2" s="1" t="s">
        <v>172</v>
      </c>
      <c r="AM2" s="1" t="s">
        <v>173</v>
      </c>
      <c r="AN2" s="1" t="s">
        <v>174</v>
      </c>
      <c r="AO2" s="1" t="s">
        <v>175</v>
      </c>
      <c r="AP2" s="1" t="s">
        <v>176</v>
      </c>
      <c r="AQ2" s="1" t="s">
        <v>177</v>
      </c>
      <c r="AR2" s="1" t="s">
        <v>178</v>
      </c>
      <c r="AS2" s="1" t="s">
        <v>179</v>
      </c>
      <c r="AT2" s="1" t="s">
        <v>180</v>
      </c>
      <c r="AU2" s="1" t="s">
        <v>181</v>
      </c>
      <c r="AV2" s="1" t="s">
        <v>182</v>
      </c>
      <c r="AW2" s="1" t="s">
        <v>183</v>
      </c>
      <c r="AX2" s="1" t="s">
        <v>184</v>
      </c>
      <c r="AY2" s="1" t="s">
        <v>185</v>
      </c>
      <c r="AZ2" s="1" t="s">
        <v>186</v>
      </c>
      <c r="BA2" s="1" t="s">
        <v>187</v>
      </c>
      <c r="BB2" s="1" t="s">
        <v>188</v>
      </c>
    </row>
    <row r="3" spans="1:54">
      <c r="A3" s="391" t="s">
        <v>189</v>
      </c>
      <c r="B3" s="3" t="s">
        <v>24</v>
      </c>
      <c r="C3" s="1" t="s">
        <v>190</v>
      </c>
      <c r="D3" s="166">
        <v>2400</v>
      </c>
      <c r="E3" s="166">
        <v>1600</v>
      </c>
      <c r="F3" s="166">
        <v>1600</v>
      </c>
      <c r="G3" s="166">
        <v>800</v>
      </c>
      <c r="H3" s="166">
        <v>18000</v>
      </c>
      <c r="I3" s="166">
        <v>15000</v>
      </c>
      <c r="J3" s="166">
        <v>13000</v>
      </c>
      <c r="K3" s="166">
        <v>14000</v>
      </c>
      <c r="L3" s="166">
        <v>15000</v>
      </c>
      <c r="M3" s="166">
        <v>14000</v>
      </c>
      <c r="N3" s="166">
        <v>11000</v>
      </c>
      <c r="O3" s="166">
        <v>15000</v>
      </c>
      <c r="P3" s="166">
        <v>14000</v>
      </c>
      <c r="Q3" s="166">
        <v>14000</v>
      </c>
      <c r="R3" s="166">
        <v>27000</v>
      </c>
      <c r="S3" s="166">
        <v>24000</v>
      </c>
      <c r="T3" s="166">
        <v>27000</v>
      </c>
      <c r="U3" s="166">
        <v>22000</v>
      </c>
      <c r="V3" s="166">
        <v>22000</v>
      </c>
      <c r="W3" s="166">
        <v>15000</v>
      </c>
      <c r="X3" s="166">
        <v>13000</v>
      </c>
      <c r="Y3" s="166">
        <v>14000</v>
      </c>
      <c r="Z3" s="166">
        <v>17000</v>
      </c>
      <c r="AA3" s="166">
        <v>15000</v>
      </c>
      <c r="AB3" s="166">
        <v>18000</v>
      </c>
      <c r="AC3" s="166">
        <v>13000</v>
      </c>
      <c r="AD3" s="166">
        <v>15000</v>
      </c>
      <c r="AE3" s="166">
        <v>13000</v>
      </c>
      <c r="AF3" s="166">
        <v>15000</v>
      </c>
      <c r="AG3" s="166">
        <v>27000</v>
      </c>
      <c r="AH3" s="166">
        <v>18000</v>
      </c>
      <c r="AI3" s="166">
        <v>17000</v>
      </c>
      <c r="AJ3" s="166">
        <v>15000</v>
      </c>
      <c r="AK3" s="166">
        <v>15000</v>
      </c>
      <c r="AL3" s="166">
        <v>11000</v>
      </c>
      <c r="AM3" s="166">
        <v>13000</v>
      </c>
      <c r="AN3" s="166">
        <v>14000</v>
      </c>
      <c r="AO3" s="166">
        <v>18000</v>
      </c>
      <c r="AP3" s="166">
        <v>11000</v>
      </c>
      <c r="AQ3" s="166">
        <v>14000</v>
      </c>
      <c r="AR3" s="166">
        <v>21000</v>
      </c>
      <c r="AS3" s="166">
        <v>14000</v>
      </c>
      <c r="AT3" s="166">
        <v>15000</v>
      </c>
      <c r="AU3" s="166">
        <v>25000</v>
      </c>
      <c r="AV3" s="166">
        <v>15000</v>
      </c>
      <c r="AW3" s="166">
        <v>15000</v>
      </c>
      <c r="AX3" s="166">
        <v>20000</v>
      </c>
      <c r="AY3" s="166">
        <v>15000</v>
      </c>
      <c r="AZ3" s="166">
        <v>17000</v>
      </c>
      <c r="BA3" s="166">
        <v>17000</v>
      </c>
      <c r="BB3" s="166">
        <v>15000</v>
      </c>
    </row>
    <row r="4" spans="1:54">
      <c r="A4" s="391"/>
      <c r="B4" s="3" t="s">
        <v>191</v>
      </c>
      <c r="C4" s="1" t="s">
        <v>190</v>
      </c>
      <c r="D4" s="166">
        <v>2400</v>
      </c>
      <c r="E4" s="166">
        <v>1600</v>
      </c>
      <c r="F4" s="166">
        <v>1600</v>
      </c>
      <c r="G4" s="166">
        <v>800</v>
      </c>
      <c r="H4" s="166">
        <v>18000</v>
      </c>
      <c r="I4" s="166">
        <v>15000</v>
      </c>
      <c r="J4" s="166">
        <v>13000</v>
      </c>
      <c r="K4" s="166">
        <v>14000</v>
      </c>
      <c r="L4" s="166">
        <v>15000</v>
      </c>
      <c r="M4" s="166">
        <v>14000</v>
      </c>
      <c r="N4" s="166">
        <v>11000</v>
      </c>
      <c r="O4" s="166">
        <v>15000</v>
      </c>
      <c r="P4" s="166">
        <v>14000</v>
      </c>
      <c r="Q4" s="166">
        <v>14000</v>
      </c>
      <c r="R4" s="166">
        <v>27000</v>
      </c>
      <c r="S4" s="166">
        <v>24000</v>
      </c>
      <c r="T4" s="166">
        <v>27000</v>
      </c>
      <c r="U4" s="166">
        <v>22000</v>
      </c>
      <c r="V4" s="166">
        <v>22000</v>
      </c>
      <c r="W4" s="166">
        <v>15000</v>
      </c>
      <c r="X4" s="166">
        <v>13000</v>
      </c>
      <c r="Y4" s="166">
        <v>14000</v>
      </c>
      <c r="Z4" s="166">
        <v>17000</v>
      </c>
      <c r="AA4" s="166">
        <v>15000</v>
      </c>
      <c r="AB4" s="166">
        <v>18000</v>
      </c>
      <c r="AC4" s="166">
        <v>13000</v>
      </c>
      <c r="AD4" s="166">
        <v>15000</v>
      </c>
      <c r="AE4" s="166">
        <v>13000</v>
      </c>
      <c r="AF4" s="166">
        <v>15000</v>
      </c>
      <c r="AG4" s="166">
        <v>27000</v>
      </c>
      <c r="AH4" s="166">
        <v>18000</v>
      </c>
      <c r="AI4" s="166">
        <v>17000</v>
      </c>
      <c r="AJ4" s="166">
        <v>15000</v>
      </c>
      <c r="AK4" s="166">
        <v>15000</v>
      </c>
      <c r="AL4" s="166">
        <v>11000</v>
      </c>
      <c r="AM4" s="166">
        <v>13000</v>
      </c>
      <c r="AN4" s="166">
        <v>14000</v>
      </c>
      <c r="AO4" s="166">
        <v>18000</v>
      </c>
      <c r="AP4" s="166">
        <v>11000</v>
      </c>
      <c r="AQ4" s="166">
        <v>14000</v>
      </c>
      <c r="AR4" s="166">
        <v>21000</v>
      </c>
      <c r="AS4" s="166">
        <v>14000</v>
      </c>
      <c r="AT4" s="166">
        <v>15000</v>
      </c>
      <c r="AU4" s="166">
        <v>25000</v>
      </c>
      <c r="AV4" s="166">
        <v>15000</v>
      </c>
      <c r="AW4" s="166">
        <v>15000</v>
      </c>
      <c r="AX4" s="166">
        <v>20000</v>
      </c>
      <c r="AY4" s="166">
        <v>15000</v>
      </c>
      <c r="AZ4" s="166">
        <v>17000</v>
      </c>
      <c r="BA4" s="166">
        <v>17000</v>
      </c>
      <c r="BB4" s="166">
        <v>15000</v>
      </c>
    </row>
    <row r="5" spans="1:54">
      <c r="A5" s="391"/>
      <c r="B5" s="3" t="s">
        <v>192</v>
      </c>
      <c r="C5" s="1" t="s">
        <v>190</v>
      </c>
      <c r="D5" s="166">
        <v>2400</v>
      </c>
      <c r="E5" s="166">
        <v>1600</v>
      </c>
      <c r="F5" s="166">
        <v>1600</v>
      </c>
      <c r="G5" s="166">
        <v>800</v>
      </c>
      <c r="H5" s="166">
        <v>18000</v>
      </c>
      <c r="I5" s="166">
        <v>15000</v>
      </c>
      <c r="J5" s="166">
        <v>13000</v>
      </c>
      <c r="K5" s="166">
        <v>14000</v>
      </c>
      <c r="L5" s="166">
        <v>15000</v>
      </c>
      <c r="M5" s="166">
        <v>14000</v>
      </c>
      <c r="N5" s="166">
        <v>11000</v>
      </c>
      <c r="O5" s="166">
        <v>15000</v>
      </c>
      <c r="P5" s="166">
        <v>14000</v>
      </c>
      <c r="Q5" s="166">
        <v>14000</v>
      </c>
      <c r="R5" s="166">
        <v>27000</v>
      </c>
      <c r="S5" s="166">
        <v>24000</v>
      </c>
      <c r="T5" s="166">
        <v>27000</v>
      </c>
      <c r="U5" s="166">
        <v>22000</v>
      </c>
      <c r="V5" s="166">
        <v>22000</v>
      </c>
      <c r="W5" s="166">
        <v>15000</v>
      </c>
      <c r="X5" s="166">
        <v>13000</v>
      </c>
      <c r="Y5" s="166">
        <v>14000</v>
      </c>
      <c r="Z5" s="166">
        <v>17000</v>
      </c>
      <c r="AA5" s="166">
        <v>15000</v>
      </c>
      <c r="AB5" s="166">
        <v>18000</v>
      </c>
      <c r="AC5" s="166">
        <v>13000</v>
      </c>
      <c r="AD5" s="166">
        <v>15000</v>
      </c>
      <c r="AE5" s="166">
        <v>13000</v>
      </c>
      <c r="AF5" s="166">
        <v>15000</v>
      </c>
      <c r="AG5" s="166">
        <v>27000</v>
      </c>
      <c r="AH5" s="166">
        <v>18000</v>
      </c>
      <c r="AI5" s="166">
        <v>17000</v>
      </c>
      <c r="AJ5" s="166">
        <v>15000</v>
      </c>
      <c r="AK5" s="166">
        <v>15000</v>
      </c>
      <c r="AL5" s="166">
        <v>11000</v>
      </c>
      <c r="AM5" s="166">
        <v>13000</v>
      </c>
      <c r="AN5" s="166">
        <v>14000</v>
      </c>
      <c r="AO5" s="166">
        <v>18000</v>
      </c>
      <c r="AP5" s="166">
        <v>11000</v>
      </c>
      <c r="AQ5" s="166">
        <v>14000</v>
      </c>
      <c r="AR5" s="166">
        <v>21000</v>
      </c>
      <c r="AS5" s="166">
        <v>14000</v>
      </c>
      <c r="AT5" s="166">
        <v>15000</v>
      </c>
      <c r="AU5" s="166">
        <v>25000</v>
      </c>
      <c r="AV5" s="166">
        <v>15000</v>
      </c>
      <c r="AW5" s="166">
        <v>15000</v>
      </c>
      <c r="AX5" s="166">
        <v>20000</v>
      </c>
      <c r="AY5" s="166">
        <v>15000</v>
      </c>
      <c r="AZ5" s="166">
        <v>17000</v>
      </c>
      <c r="BA5" s="166">
        <v>17000</v>
      </c>
      <c r="BB5" s="166">
        <v>15000</v>
      </c>
    </row>
    <row r="6" spans="1:54">
      <c r="A6" s="391"/>
      <c r="B6" s="3" t="s">
        <v>193</v>
      </c>
      <c r="C6" s="1" t="s">
        <v>190</v>
      </c>
      <c r="D6" s="166">
        <v>2400</v>
      </c>
      <c r="E6" s="166">
        <v>1600</v>
      </c>
      <c r="F6" s="166">
        <v>1600</v>
      </c>
      <c r="G6" s="166">
        <v>800</v>
      </c>
      <c r="H6" s="166">
        <v>18000</v>
      </c>
      <c r="I6" s="166">
        <v>15000</v>
      </c>
      <c r="J6" s="166">
        <v>13000</v>
      </c>
      <c r="K6" s="166">
        <v>14000</v>
      </c>
      <c r="L6" s="166">
        <v>15000</v>
      </c>
      <c r="M6" s="166">
        <v>14000</v>
      </c>
      <c r="N6" s="166">
        <v>11000</v>
      </c>
      <c r="O6" s="166">
        <v>15000</v>
      </c>
      <c r="P6" s="166">
        <v>14000</v>
      </c>
      <c r="Q6" s="166">
        <v>14000</v>
      </c>
      <c r="R6" s="166">
        <v>27000</v>
      </c>
      <c r="S6" s="166">
        <v>24000</v>
      </c>
      <c r="T6" s="166">
        <v>27000</v>
      </c>
      <c r="U6" s="166">
        <v>22000</v>
      </c>
      <c r="V6" s="166">
        <v>22000</v>
      </c>
      <c r="W6" s="166">
        <v>15000</v>
      </c>
      <c r="X6" s="166">
        <v>13000</v>
      </c>
      <c r="Y6" s="166">
        <v>14000</v>
      </c>
      <c r="Z6" s="166">
        <v>17000</v>
      </c>
      <c r="AA6" s="166">
        <v>15000</v>
      </c>
      <c r="AB6" s="166">
        <v>18000</v>
      </c>
      <c r="AC6" s="166">
        <v>13000</v>
      </c>
      <c r="AD6" s="166">
        <v>15000</v>
      </c>
      <c r="AE6" s="166">
        <v>13000</v>
      </c>
      <c r="AF6" s="166">
        <v>15000</v>
      </c>
      <c r="AG6" s="166">
        <v>27000</v>
      </c>
      <c r="AH6" s="166">
        <v>18000</v>
      </c>
      <c r="AI6" s="166">
        <v>17000</v>
      </c>
      <c r="AJ6" s="166">
        <v>15000</v>
      </c>
      <c r="AK6" s="166">
        <v>15000</v>
      </c>
      <c r="AL6" s="166">
        <v>11000</v>
      </c>
      <c r="AM6" s="166">
        <v>13000</v>
      </c>
      <c r="AN6" s="166">
        <v>14000</v>
      </c>
      <c r="AO6" s="166">
        <v>18000</v>
      </c>
      <c r="AP6" s="166">
        <v>11000</v>
      </c>
      <c r="AQ6" s="166">
        <v>14000</v>
      </c>
      <c r="AR6" s="166">
        <v>21000</v>
      </c>
      <c r="AS6" s="166">
        <v>14000</v>
      </c>
      <c r="AT6" s="166">
        <v>15000</v>
      </c>
      <c r="AU6" s="166">
        <v>25000</v>
      </c>
      <c r="AV6" s="166">
        <v>15000</v>
      </c>
      <c r="AW6" s="166">
        <v>15000</v>
      </c>
      <c r="AX6" s="166">
        <v>20000</v>
      </c>
      <c r="AY6" s="166">
        <v>15000</v>
      </c>
      <c r="AZ6" s="166">
        <v>17000</v>
      </c>
      <c r="BA6" s="166">
        <v>17000</v>
      </c>
      <c r="BB6" s="166">
        <v>15000</v>
      </c>
    </row>
    <row r="7" spans="1:54">
      <c r="A7" s="391"/>
      <c r="B7" s="3" t="s">
        <v>194</v>
      </c>
      <c r="C7" s="1" t="s">
        <v>190</v>
      </c>
      <c r="D7" s="166">
        <v>2400</v>
      </c>
      <c r="E7" s="166">
        <v>1600</v>
      </c>
      <c r="F7" s="166">
        <v>1600</v>
      </c>
      <c r="G7" s="166">
        <v>800</v>
      </c>
      <c r="H7" s="166">
        <v>18000</v>
      </c>
      <c r="I7" s="166">
        <v>15000</v>
      </c>
      <c r="J7" s="166">
        <v>13000</v>
      </c>
      <c r="K7" s="166">
        <v>14000</v>
      </c>
      <c r="L7" s="166">
        <v>15000</v>
      </c>
      <c r="M7" s="166">
        <v>14000</v>
      </c>
      <c r="N7" s="166">
        <v>11000</v>
      </c>
      <c r="O7" s="166">
        <v>15000</v>
      </c>
      <c r="P7" s="166">
        <v>14000</v>
      </c>
      <c r="Q7" s="166">
        <v>14000</v>
      </c>
      <c r="R7" s="166">
        <v>27000</v>
      </c>
      <c r="S7" s="166">
        <v>24000</v>
      </c>
      <c r="T7" s="166">
        <v>27000</v>
      </c>
      <c r="U7" s="166">
        <v>22000</v>
      </c>
      <c r="V7" s="166">
        <v>22000</v>
      </c>
      <c r="W7" s="166">
        <v>15000</v>
      </c>
      <c r="X7" s="166">
        <v>13000</v>
      </c>
      <c r="Y7" s="166">
        <v>14000</v>
      </c>
      <c r="Z7" s="166">
        <v>17000</v>
      </c>
      <c r="AA7" s="166">
        <v>15000</v>
      </c>
      <c r="AB7" s="166">
        <v>18000</v>
      </c>
      <c r="AC7" s="166">
        <v>13000</v>
      </c>
      <c r="AD7" s="166">
        <v>15000</v>
      </c>
      <c r="AE7" s="166">
        <v>13000</v>
      </c>
      <c r="AF7" s="166">
        <v>15000</v>
      </c>
      <c r="AG7" s="166">
        <v>27000</v>
      </c>
      <c r="AH7" s="166">
        <v>18000</v>
      </c>
      <c r="AI7" s="166">
        <v>17000</v>
      </c>
      <c r="AJ7" s="166">
        <v>15000</v>
      </c>
      <c r="AK7" s="166">
        <v>15000</v>
      </c>
      <c r="AL7" s="166">
        <v>11000</v>
      </c>
      <c r="AM7" s="166">
        <v>13000</v>
      </c>
      <c r="AN7" s="166">
        <v>14000</v>
      </c>
      <c r="AO7" s="166">
        <v>18000</v>
      </c>
      <c r="AP7" s="166">
        <v>11000</v>
      </c>
      <c r="AQ7" s="166">
        <v>14000</v>
      </c>
      <c r="AR7" s="166">
        <v>21000</v>
      </c>
      <c r="AS7" s="166">
        <v>14000</v>
      </c>
      <c r="AT7" s="166">
        <v>15000</v>
      </c>
      <c r="AU7" s="166">
        <v>25000</v>
      </c>
      <c r="AV7" s="166">
        <v>15000</v>
      </c>
      <c r="AW7" s="166">
        <v>15000</v>
      </c>
      <c r="AX7" s="166">
        <v>20000</v>
      </c>
      <c r="AY7" s="166">
        <v>15000</v>
      </c>
      <c r="AZ7" s="166">
        <v>17000</v>
      </c>
      <c r="BA7" s="166">
        <v>17000</v>
      </c>
      <c r="BB7" s="166">
        <v>15000</v>
      </c>
    </row>
    <row r="8" spans="1:54">
      <c r="A8" s="391"/>
      <c r="B8" s="3" t="s">
        <v>195</v>
      </c>
      <c r="C8" s="1" t="s">
        <v>190</v>
      </c>
      <c r="D8" s="166">
        <v>2400</v>
      </c>
      <c r="E8" s="166">
        <v>1600</v>
      </c>
      <c r="F8" s="166">
        <v>1600</v>
      </c>
      <c r="G8" s="166">
        <v>800</v>
      </c>
      <c r="H8" s="166">
        <v>18000</v>
      </c>
      <c r="I8" s="166">
        <v>15000</v>
      </c>
      <c r="J8" s="166">
        <v>13000</v>
      </c>
      <c r="K8" s="166">
        <v>14000</v>
      </c>
      <c r="L8" s="166">
        <v>15000</v>
      </c>
      <c r="M8" s="166">
        <v>14000</v>
      </c>
      <c r="N8" s="166">
        <v>11000</v>
      </c>
      <c r="O8" s="166">
        <v>15000</v>
      </c>
      <c r="P8" s="166">
        <v>14000</v>
      </c>
      <c r="Q8" s="166">
        <v>14000</v>
      </c>
      <c r="R8" s="166">
        <v>27000</v>
      </c>
      <c r="S8" s="166">
        <v>24000</v>
      </c>
      <c r="T8" s="166">
        <v>27000</v>
      </c>
      <c r="U8" s="166">
        <v>22000</v>
      </c>
      <c r="V8" s="166">
        <v>22000</v>
      </c>
      <c r="W8" s="166">
        <v>15000</v>
      </c>
      <c r="X8" s="166">
        <v>13000</v>
      </c>
      <c r="Y8" s="166">
        <v>14000</v>
      </c>
      <c r="Z8" s="166">
        <v>17000</v>
      </c>
      <c r="AA8" s="166">
        <v>15000</v>
      </c>
      <c r="AB8" s="166">
        <v>18000</v>
      </c>
      <c r="AC8" s="166">
        <v>13000</v>
      </c>
      <c r="AD8" s="166">
        <v>15000</v>
      </c>
      <c r="AE8" s="166">
        <v>13000</v>
      </c>
      <c r="AF8" s="166">
        <v>15000</v>
      </c>
      <c r="AG8" s="166">
        <v>27000</v>
      </c>
      <c r="AH8" s="166">
        <v>18000</v>
      </c>
      <c r="AI8" s="166">
        <v>17000</v>
      </c>
      <c r="AJ8" s="166">
        <v>15000</v>
      </c>
      <c r="AK8" s="166">
        <v>15000</v>
      </c>
      <c r="AL8" s="166">
        <v>11000</v>
      </c>
      <c r="AM8" s="166">
        <v>13000</v>
      </c>
      <c r="AN8" s="166">
        <v>14000</v>
      </c>
      <c r="AO8" s="166">
        <v>18000</v>
      </c>
      <c r="AP8" s="166">
        <v>11000</v>
      </c>
      <c r="AQ8" s="166">
        <v>14000</v>
      </c>
      <c r="AR8" s="166">
        <v>21000</v>
      </c>
      <c r="AS8" s="166">
        <v>14000</v>
      </c>
      <c r="AT8" s="166">
        <v>15000</v>
      </c>
      <c r="AU8" s="166">
        <v>25000</v>
      </c>
      <c r="AV8" s="166">
        <v>15000</v>
      </c>
      <c r="AW8" s="166">
        <v>15000</v>
      </c>
      <c r="AX8" s="166">
        <v>20000</v>
      </c>
      <c r="AY8" s="166">
        <v>15000</v>
      </c>
      <c r="AZ8" s="166">
        <v>17000</v>
      </c>
      <c r="BA8" s="166">
        <v>17000</v>
      </c>
      <c r="BB8" s="166">
        <v>15000</v>
      </c>
    </row>
    <row r="9" spans="1:54">
      <c r="A9" s="392" t="s">
        <v>196</v>
      </c>
      <c r="B9" s="4" t="s">
        <v>197</v>
      </c>
      <c r="C9" s="5" t="s">
        <v>198</v>
      </c>
      <c r="D9" s="167">
        <v>2400</v>
      </c>
      <c r="E9" s="167">
        <v>1600</v>
      </c>
      <c r="F9" s="167">
        <v>1600</v>
      </c>
      <c r="G9" s="167">
        <v>800</v>
      </c>
      <c r="H9" s="167">
        <v>13000</v>
      </c>
      <c r="I9" s="167">
        <v>11000</v>
      </c>
      <c r="J9" s="167">
        <v>9000</v>
      </c>
      <c r="K9" s="167">
        <v>10000</v>
      </c>
      <c r="L9" s="167">
        <v>11000</v>
      </c>
      <c r="M9" s="167">
        <v>10000</v>
      </c>
      <c r="N9" s="167">
        <v>8000</v>
      </c>
      <c r="O9" s="167">
        <v>11000</v>
      </c>
      <c r="P9" s="167">
        <v>10000</v>
      </c>
      <c r="Q9" s="167">
        <v>10000</v>
      </c>
      <c r="R9" s="167">
        <v>19000</v>
      </c>
      <c r="S9" s="167">
        <v>17000</v>
      </c>
      <c r="T9" s="167">
        <v>19000</v>
      </c>
      <c r="U9" s="167">
        <v>16000</v>
      </c>
      <c r="V9" s="167">
        <v>16000</v>
      </c>
      <c r="W9" s="167">
        <v>11000</v>
      </c>
      <c r="X9" s="167">
        <v>9000</v>
      </c>
      <c r="Y9" s="167">
        <v>10000</v>
      </c>
      <c r="Z9" s="167">
        <v>12000</v>
      </c>
      <c r="AA9" s="167">
        <v>11000</v>
      </c>
      <c r="AB9" s="167">
        <v>13000</v>
      </c>
      <c r="AC9" s="167">
        <v>9000</v>
      </c>
      <c r="AD9" s="167">
        <v>11000</v>
      </c>
      <c r="AE9" s="167">
        <v>9000</v>
      </c>
      <c r="AF9" s="167">
        <v>11000</v>
      </c>
      <c r="AG9" s="167">
        <v>19000</v>
      </c>
      <c r="AH9" s="167">
        <v>13000</v>
      </c>
      <c r="AI9" s="167">
        <v>12000</v>
      </c>
      <c r="AJ9" s="167">
        <v>11000</v>
      </c>
      <c r="AK9" s="167">
        <v>11000</v>
      </c>
      <c r="AL9" s="167">
        <v>8000</v>
      </c>
      <c r="AM9" s="167">
        <v>9000</v>
      </c>
      <c r="AN9" s="167">
        <v>10000</v>
      </c>
      <c r="AO9" s="167">
        <v>13000</v>
      </c>
      <c r="AP9" s="167">
        <v>8000</v>
      </c>
      <c r="AQ9" s="167">
        <v>10000</v>
      </c>
      <c r="AR9" s="167">
        <v>15000</v>
      </c>
      <c r="AS9" s="167">
        <v>10000</v>
      </c>
      <c r="AT9" s="167">
        <v>11000</v>
      </c>
      <c r="AU9" s="167">
        <v>18000</v>
      </c>
      <c r="AV9" s="167">
        <v>11000</v>
      </c>
      <c r="AW9" s="167">
        <v>11000</v>
      </c>
      <c r="AX9" s="167">
        <v>14000</v>
      </c>
      <c r="AY9" s="167">
        <v>11000</v>
      </c>
      <c r="AZ9" s="167">
        <v>12000</v>
      </c>
      <c r="BA9" s="167">
        <v>12000</v>
      </c>
      <c r="BB9" s="167">
        <v>11000</v>
      </c>
    </row>
    <row r="10" spans="1:54">
      <c r="A10" s="392"/>
      <c r="B10" s="4" t="s">
        <v>199</v>
      </c>
      <c r="C10" s="5" t="s">
        <v>198</v>
      </c>
      <c r="D10" s="167">
        <v>2400</v>
      </c>
      <c r="E10" s="167">
        <v>1600</v>
      </c>
      <c r="F10" s="167">
        <v>1600</v>
      </c>
      <c r="G10" s="167">
        <v>800</v>
      </c>
      <c r="H10" s="167">
        <v>13000</v>
      </c>
      <c r="I10" s="167">
        <v>11000</v>
      </c>
      <c r="J10" s="167">
        <v>9000</v>
      </c>
      <c r="K10" s="167">
        <v>10000</v>
      </c>
      <c r="L10" s="167">
        <v>11000</v>
      </c>
      <c r="M10" s="167">
        <v>10000</v>
      </c>
      <c r="N10" s="167">
        <v>8000</v>
      </c>
      <c r="O10" s="167">
        <v>11000</v>
      </c>
      <c r="P10" s="167">
        <v>10000</v>
      </c>
      <c r="Q10" s="167">
        <v>10000</v>
      </c>
      <c r="R10" s="167">
        <v>19000</v>
      </c>
      <c r="S10" s="167">
        <v>17000</v>
      </c>
      <c r="T10" s="167">
        <v>19000</v>
      </c>
      <c r="U10" s="167">
        <v>16000</v>
      </c>
      <c r="V10" s="167">
        <v>16000</v>
      </c>
      <c r="W10" s="167">
        <v>11000</v>
      </c>
      <c r="X10" s="167">
        <v>9000</v>
      </c>
      <c r="Y10" s="167">
        <v>10000</v>
      </c>
      <c r="Z10" s="167">
        <v>12000</v>
      </c>
      <c r="AA10" s="167">
        <v>11000</v>
      </c>
      <c r="AB10" s="167">
        <v>13000</v>
      </c>
      <c r="AC10" s="167">
        <v>9000</v>
      </c>
      <c r="AD10" s="167">
        <v>11000</v>
      </c>
      <c r="AE10" s="167">
        <v>9000</v>
      </c>
      <c r="AF10" s="167">
        <v>11000</v>
      </c>
      <c r="AG10" s="167">
        <v>19000</v>
      </c>
      <c r="AH10" s="167">
        <v>13000</v>
      </c>
      <c r="AI10" s="167">
        <v>12000</v>
      </c>
      <c r="AJ10" s="167">
        <v>11000</v>
      </c>
      <c r="AK10" s="167">
        <v>11000</v>
      </c>
      <c r="AL10" s="167">
        <v>8000</v>
      </c>
      <c r="AM10" s="167">
        <v>9000</v>
      </c>
      <c r="AN10" s="167">
        <v>10000</v>
      </c>
      <c r="AO10" s="167">
        <v>13000</v>
      </c>
      <c r="AP10" s="167">
        <v>8000</v>
      </c>
      <c r="AQ10" s="167">
        <v>10000</v>
      </c>
      <c r="AR10" s="167">
        <v>15000</v>
      </c>
      <c r="AS10" s="167">
        <v>10000</v>
      </c>
      <c r="AT10" s="167">
        <v>11000</v>
      </c>
      <c r="AU10" s="167">
        <v>18000</v>
      </c>
      <c r="AV10" s="167">
        <v>11000</v>
      </c>
      <c r="AW10" s="167">
        <v>11000</v>
      </c>
      <c r="AX10" s="167">
        <v>14000</v>
      </c>
      <c r="AY10" s="167">
        <v>11000</v>
      </c>
      <c r="AZ10" s="167">
        <v>12000</v>
      </c>
      <c r="BA10" s="167">
        <v>12000</v>
      </c>
      <c r="BB10" s="167">
        <v>11000</v>
      </c>
    </row>
    <row r="11" spans="1:54">
      <c r="A11" s="392"/>
      <c r="B11" s="4" t="s">
        <v>200</v>
      </c>
      <c r="C11" s="5" t="s">
        <v>198</v>
      </c>
      <c r="D11" s="167">
        <v>2400</v>
      </c>
      <c r="E11" s="167">
        <v>1600</v>
      </c>
      <c r="F11" s="167">
        <v>1600</v>
      </c>
      <c r="G11" s="167">
        <v>800</v>
      </c>
      <c r="H11" s="167">
        <v>13000</v>
      </c>
      <c r="I11" s="167">
        <v>11000</v>
      </c>
      <c r="J11" s="167">
        <v>9000</v>
      </c>
      <c r="K11" s="167">
        <v>10000</v>
      </c>
      <c r="L11" s="167">
        <v>11000</v>
      </c>
      <c r="M11" s="167">
        <v>10000</v>
      </c>
      <c r="N11" s="167">
        <v>8000</v>
      </c>
      <c r="O11" s="167">
        <v>11000</v>
      </c>
      <c r="P11" s="167">
        <v>10000</v>
      </c>
      <c r="Q11" s="167">
        <v>10000</v>
      </c>
      <c r="R11" s="167">
        <v>19000</v>
      </c>
      <c r="S11" s="167">
        <v>17000</v>
      </c>
      <c r="T11" s="167">
        <v>19000</v>
      </c>
      <c r="U11" s="167">
        <v>16000</v>
      </c>
      <c r="V11" s="167">
        <v>16000</v>
      </c>
      <c r="W11" s="167">
        <v>11000</v>
      </c>
      <c r="X11" s="167">
        <v>9000</v>
      </c>
      <c r="Y11" s="167">
        <v>10000</v>
      </c>
      <c r="Z11" s="167">
        <v>12000</v>
      </c>
      <c r="AA11" s="167">
        <v>11000</v>
      </c>
      <c r="AB11" s="167">
        <v>13000</v>
      </c>
      <c r="AC11" s="167">
        <v>9000</v>
      </c>
      <c r="AD11" s="167">
        <v>11000</v>
      </c>
      <c r="AE11" s="167">
        <v>9000</v>
      </c>
      <c r="AF11" s="167">
        <v>11000</v>
      </c>
      <c r="AG11" s="167">
        <v>19000</v>
      </c>
      <c r="AH11" s="167">
        <v>13000</v>
      </c>
      <c r="AI11" s="167">
        <v>12000</v>
      </c>
      <c r="AJ11" s="167">
        <v>11000</v>
      </c>
      <c r="AK11" s="167">
        <v>11000</v>
      </c>
      <c r="AL11" s="167">
        <v>8000</v>
      </c>
      <c r="AM11" s="167">
        <v>9000</v>
      </c>
      <c r="AN11" s="167">
        <v>10000</v>
      </c>
      <c r="AO11" s="167">
        <v>13000</v>
      </c>
      <c r="AP11" s="167">
        <v>8000</v>
      </c>
      <c r="AQ11" s="167">
        <v>10000</v>
      </c>
      <c r="AR11" s="167">
        <v>15000</v>
      </c>
      <c r="AS11" s="167">
        <v>10000</v>
      </c>
      <c r="AT11" s="167">
        <v>11000</v>
      </c>
      <c r="AU11" s="167">
        <v>18000</v>
      </c>
      <c r="AV11" s="167">
        <v>11000</v>
      </c>
      <c r="AW11" s="167">
        <v>11000</v>
      </c>
      <c r="AX11" s="167">
        <v>14000</v>
      </c>
      <c r="AY11" s="167">
        <v>11000</v>
      </c>
      <c r="AZ11" s="167">
        <v>12000</v>
      </c>
      <c r="BA11" s="167">
        <v>12000</v>
      </c>
      <c r="BB11" s="167">
        <v>11000</v>
      </c>
    </row>
    <row r="12" spans="1:54">
      <c r="A12" s="392"/>
      <c r="B12" s="4" t="s">
        <v>201</v>
      </c>
      <c r="C12" s="5" t="s">
        <v>198</v>
      </c>
      <c r="D12" s="167">
        <v>2400</v>
      </c>
      <c r="E12" s="167">
        <v>1600</v>
      </c>
      <c r="F12" s="167">
        <v>1600</v>
      </c>
      <c r="G12" s="167">
        <v>800</v>
      </c>
      <c r="H12" s="167">
        <v>13000</v>
      </c>
      <c r="I12" s="167">
        <v>11000</v>
      </c>
      <c r="J12" s="167">
        <v>9000</v>
      </c>
      <c r="K12" s="167">
        <v>10000</v>
      </c>
      <c r="L12" s="167">
        <v>11000</v>
      </c>
      <c r="M12" s="167">
        <v>10000</v>
      </c>
      <c r="N12" s="167">
        <v>8000</v>
      </c>
      <c r="O12" s="167">
        <v>11000</v>
      </c>
      <c r="P12" s="167">
        <v>10000</v>
      </c>
      <c r="Q12" s="167">
        <v>10000</v>
      </c>
      <c r="R12" s="167">
        <v>19000</v>
      </c>
      <c r="S12" s="167">
        <v>17000</v>
      </c>
      <c r="T12" s="167">
        <v>19000</v>
      </c>
      <c r="U12" s="167">
        <v>16000</v>
      </c>
      <c r="V12" s="167">
        <v>16000</v>
      </c>
      <c r="W12" s="167">
        <v>11000</v>
      </c>
      <c r="X12" s="167">
        <v>9000</v>
      </c>
      <c r="Y12" s="167">
        <v>10000</v>
      </c>
      <c r="Z12" s="167">
        <v>12000</v>
      </c>
      <c r="AA12" s="167">
        <v>11000</v>
      </c>
      <c r="AB12" s="167">
        <v>13000</v>
      </c>
      <c r="AC12" s="167">
        <v>9000</v>
      </c>
      <c r="AD12" s="167">
        <v>11000</v>
      </c>
      <c r="AE12" s="167">
        <v>9000</v>
      </c>
      <c r="AF12" s="167">
        <v>11000</v>
      </c>
      <c r="AG12" s="167">
        <v>19000</v>
      </c>
      <c r="AH12" s="167">
        <v>13000</v>
      </c>
      <c r="AI12" s="167">
        <v>12000</v>
      </c>
      <c r="AJ12" s="167">
        <v>11000</v>
      </c>
      <c r="AK12" s="167">
        <v>11000</v>
      </c>
      <c r="AL12" s="167">
        <v>8000</v>
      </c>
      <c r="AM12" s="167">
        <v>9000</v>
      </c>
      <c r="AN12" s="167">
        <v>10000</v>
      </c>
      <c r="AO12" s="167">
        <v>13000</v>
      </c>
      <c r="AP12" s="167">
        <v>8000</v>
      </c>
      <c r="AQ12" s="167">
        <v>10000</v>
      </c>
      <c r="AR12" s="167">
        <v>15000</v>
      </c>
      <c r="AS12" s="167">
        <v>10000</v>
      </c>
      <c r="AT12" s="167">
        <v>11000</v>
      </c>
      <c r="AU12" s="167">
        <v>18000</v>
      </c>
      <c r="AV12" s="167">
        <v>11000</v>
      </c>
      <c r="AW12" s="167">
        <v>11000</v>
      </c>
      <c r="AX12" s="167">
        <v>14000</v>
      </c>
      <c r="AY12" s="167">
        <v>11000</v>
      </c>
      <c r="AZ12" s="167">
        <v>12000</v>
      </c>
      <c r="BA12" s="167">
        <v>12000</v>
      </c>
      <c r="BB12" s="167">
        <v>11000</v>
      </c>
    </row>
    <row r="13" spans="1:54">
      <c r="A13" s="392"/>
      <c r="B13" s="4" t="s">
        <v>202</v>
      </c>
      <c r="C13" s="5" t="s">
        <v>198</v>
      </c>
      <c r="D13" s="167">
        <v>2400</v>
      </c>
      <c r="E13" s="167">
        <v>1600</v>
      </c>
      <c r="F13" s="167">
        <v>1600</v>
      </c>
      <c r="G13" s="167">
        <v>800</v>
      </c>
      <c r="H13" s="167">
        <v>13000</v>
      </c>
      <c r="I13" s="167">
        <v>11000</v>
      </c>
      <c r="J13" s="167">
        <v>9000</v>
      </c>
      <c r="K13" s="167">
        <v>10000</v>
      </c>
      <c r="L13" s="167">
        <v>11000</v>
      </c>
      <c r="M13" s="167">
        <v>10000</v>
      </c>
      <c r="N13" s="167">
        <v>8000</v>
      </c>
      <c r="O13" s="167">
        <v>11000</v>
      </c>
      <c r="P13" s="167">
        <v>10000</v>
      </c>
      <c r="Q13" s="167">
        <v>10000</v>
      </c>
      <c r="R13" s="167">
        <v>19000</v>
      </c>
      <c r="S13" s="167">
        <v>17000</v>
      </c>
      <c r="T13" s="167">
        <v>19000</v>
      </c>
      <c r="U13" s="167">
        <v>16000</v>
      </c>
      <c r="V13" s="167">
        <v>16000</v>
      </c>
      <c r="W13" s="167">
        <v>11000</v>
      </c>
      <c r="X13" s="167">
        <v>9000</v>
      </c>
      <c r="Y13" s="167">
        <v>10000</v>
      </c>
      <c r="Z13" s="167">
        <v>12000</v>
      </c>
      <c r="AA13" s="167">
        <v>11000</v>
      </c>
      <c r="AB13" s="167">
        <v>13000</v>
      </c>
      <c r="AC13" s="167">
        <v>9000</v>
      </c>
      <c r="AD13" s="167">
        <v>11000</v>
      </c>
      <c r="AE13" s="167">
        <v>9000</v>
      </c>
      <c r="AF13" s="167">
        <v>11000</v>
      </c>
      <c r="AG13" s="167">
        <v>19000</v>
      </c>
      <c r="AH13" s="167">
        <v>13000</v>
      </c>
      <c r="AI13" s="167">
        <v>12000</v>
      </c>
      <c r="AJ13" s="167">
        <v>11000</v>
      </c>
      <c r="AK13" s="167">
        <v>11000</v>
      </c>
      <c r="AL13" s="167">
        <v>8000</v>
      </c>
      <c r="AM13" s="167">
        <v>9000</v>
      </c>
      <c r="AN13" s="167">
        <v>10000</v>
      </c>
      <c r="AO13" s="167">
        <v>13000</v>
      </c>
      <c r="AP13" s="167">
        <v>8000</v>
      </c>
      <c r="AQ13" s="167">
        <v>10000</v>
      </c>
      <c r="AR13" s="167">
        <v>15000</v>
      </c>
      <c r="AS13" s="167">
        <v>10000</v>
      </c>
      <c r="AT13" s="167">
        <v>11000</v>
      </c>
      <c r="AU13" s="167">
        <v>18000</v>
      </c>
      <c r="AV13" s="167">
        <v>11000</v>
      </c>
      <c r="AW13" s="167">
        <v>11000</v>
      </c>
      <c r="AX13" s="167">
        <v>14000</v>
      </c>
      <c r="AY13" s="167">
        <v>11000</v>
      </c>
      <c r="AZ13" s="167">
        <v>12000</v>
      </c>
      <c r="BA13" s="167">
        <v>12000</v>
      </c>
      <c r="BB13" s="167">
        <v>11000</v>
      </c>
    </row>
    <row r="14" spans="1:54">
      <c r="A14" s="392"/>
      <c r="B14" s="4" t="s">
        <v>203</v>
      </c>
      <c r="C14" s="5" t="s">
        <v>198</v>
      </c>
      <c r="D14" s="167">
        <v>2400</v>
      </c>
      <c r="E14" s="167">
        <v>1600</v>
      </c>
      <c r="F14" s="167">
        <v>1600</v>
      </c>
      <c r="G14" s="167">
        <v>800</v>
      </c>
      <c r="H14" s="167">
        <v>13000</v>
      </c>
      <c r="I14" s="167">
        <v>11000</v>
      </c>
      <c r="J14" s="167">
        <v>9000</v>
      </c>
      <c r="K14" s="167">
        <v>10000</v>
      </c>
      <c r="L14" s="167">
        <v>11000</v>
      </c>
      <c r="M14" s="167">
        <v>10000</v>
      </c>
      <c r="N14" s="167">
        <v>8000</v>
      </c>
      <c r="O14" s="167">
        <v>11000</v>
      </c>
      <c r="P14" s="167">
        <v>10000</v>
      </c>
      <c r="Q14" s="167">
        <v>10000</v>
      </c>
      <c r="R14" s="167">
        <v>19000</v>
      </c>
      <c r="S14" s="167">
        <v>17000</v>
      </c>
      <c r="T14" s="167">
        <v>19000</v>
      </c>
      <c r="U14" s="167">
        <v>16000</v>
      </c>
      <c r="V14" s="167">
        <v>16000</v>
      </c>
      <c r="W14" s="167">
        <v>11000</v>
      </c>
      <c r="X14" s="167">
        <v>9000</v>
      </c>
      <c r="Y14" s="167">
        <v>10000</v>
      </c>
      <c r="Z14" s="167">
        <v>12000</v>
      </c>
      <c r="AA14" s="167">
        <v>11000</v>
      </c>
      <c r="AB14" s="167">
        <v>13000</v>
      </c>
      <c r="AC14" s="167">
        <v>9000</v>
      </c>
      <c r="AD14" s="167">
        <v>11000</v>
      </c>
      <c r="AE14" s="167">
        <v>9000</v>
      </c>
      <c r="AF14" s="167">
        <v>11000</v>
      </c>
      <c r="AG14" s="167">
        <v>19000</v>
      </c>
      <c r="AH14" s="167">
        <v>13000</v>
      </c>
      <c r="AI14" s="167">
        <v>12000</v>
      </c>
      <c r="AJ14" s="167">
        <v>11000</v>
      </c>
      <c r="AK14" s="167">
        <v>11000</v>
      </c>
      <c r="AL14" s="167">
        <v>8000</v>
      </c>
      <c r="AM14" s="167">
        <v>9000</v>
      </c>
      <c r="AN14" s="167">
        <v>10000</v>
      </c>
      <c r="AO14" s="167">
        <v>13000</v>
      </c>
      <c r="AP14" s="167">
        <v>8000</v>
      </c>
      <c r="AQ14" s="167">
        <v>10000</v>
      </c>
      <c r="AR14" s="167">
        <v>15000</v>
      </c>
      <c r="AS14" s="167">
        <v>10000</v>
      </c>
      <c r="AT14" s="167">
        <v>11000</v>
      </c>
      <c r="AU14" s="167">
        <v>18000</v>
      </c>
      <c r="AV14" s="167">
        <v>11000</v>
      </c>
      <c r="AW14" s="167">
        <v>11000</v>
      </c>
      <c r="AX14" s="167">
        <v>14000</v>
      </c>
      <c r="AY14" s="167">
        <v>11000</v>
      </c>
      <c r="AZ14" s="167">
        <v>12000</v>
      </c>
      <c r="BA14" s="167">
        <v>12000</v>
      </c>
      <c r="BB14" s="167">
        <v>11000</v>
      </c>
    </row>
    <row r="15" spans="1:54">
      <c r="A15" s="392"/>
      <c r="B15" s="4" t="s">
        <v>204</v>
      </c>
      <c r="C15" s="5" t="s">
        <v>198</v>
      </c>
      <c r="D15" s="167">
        <v>2400</v>
      </c>
      <c r="E15" s="167">
        <v>1600</v>
      </c>
      <c r="F15" s="167">
        <v>1600</v>
      </c>
      <c r="G15" s="167">
        <v>800</v>
      </c>
      <c r="H15" s="167">
        <v>13000</v>
      </c>
      <c r="I15" s="167">
        <v>11000</v>
      </c>
      <c r="J15" s="167">
        <v>9000</v>
      </c>
      <c r="K15" s="167">
        <v>10000</v>
      </c>
      <c r="L15" s="167">
        <v>11000</v>
      </c>
      <c r="M15" s="167">
        <v>10000</v>
      </c>
      <c r="N15" s="167">
        <v>8000</v>
      </c>
      <c r="O15" s="167">
        <v>11000</v>
      </c>
      <c r="P15" s="167">
        <v>10000</v>
      </c>
      <c r="Q15" s="167">
        <v>10000</v>
      </c>
      <c r="R15" s="167">
        <v>19000</v>
      </c>
      <c r="S15" s="167">
        <v>17000</v>
      </c>
      <c r="T15" s="167">
        <v>19000</v>
      </c>
      <c r="U15" s="167">
        <v>16000</v>
      </c>
      <c r="V15" s="167">
        <v>16000</v>
      </c>
      <c r="W15" s="167">
        <v>11000</v>
      </c>
      <c r="X15" s="167">
        <v>9000</v>
      </c>
      <c r="Y15" s="167">
        <v>10000</v>
      </c>
      <c r="Z15" s="167">
        <v>12000</v>
      </c>
      <c r="AA15" s="167">
        <v>11000</v>
      </c>
      <c r="AB15" s="167">
        <v>13000</v>
      </c>
      <c r="AC15" s="167">
        <v>9000</v>
      </c>
      <c r="AD15" s="167">
        <v>11000</v>
      </c>
      <c r="AE15" s="167">
        <v>9000</v>
      </c>
      <c r="AF15" s="167">
        <v>11000</v>
      </c>
      <c r="AG15" s="167">
        <v>19000</v>
      </c>
      <c r="AH15" s="167">
        <v>13000</v>
      </c>
      <c r="AI15" s="167">
        <v>12000</v>
      </c>
      <c r="AJ15" s="167">
        <v>11000</v>
      </c>
      <c r="AK15" s="167">
        <v>11000</v>
      </c>
      <c r="AL15" s="167">
        <v>8000</v>
      </c>
      <c r="AM15" s="167">
        <v>9000</v>
      </c>
      <c r="AN15" s="167">
        <v>10000</v>
      </c>
      <c r="AO15" s="167">
        <v>13000</v>
      </c>
      <c r="AP15" s="167">
        <v>8000</v>
      </c>
      <c r="AQ15" s="167">
        <v>10000</v>
      </c>
      <c r="AR15" s="167">
        <v>15000</v>
      </c>
      <c r="AS15" s="167">
        <v>10000</v>
      </c>
      <c r="AT15" s="167">
        <v>11000</v>
      </c>
      <c r="AU15" s="167">
        <v>18000</v>
      </c>
      <c r="AV15" s="167">
        <v>11000</v>
      </c>
      <c r="AW15" s="167">
        <v>11000</v>
      </c>
      <c r="AX15" s="167">
        <v>14000</v>
      </c>
      <c r="AY15" s="167">
        <v>11000</v>
      </c>
      <c r="AZ15" s="167">
        <v>12000</v>
      </c>
      <c r="BA15" s="167">
        <v>12000</v>
      </c>
      <c r="BB15" s="167">
        <v>11000</v>
      </c>
    </row>
    <row r="16" spans="1:54" ht="18.75" customHeight="1">
      <c r="A16" s="393" t="s">
        <v>205</v>
      </c>
      <c r="B16" s="3" t="s">
        <v>206</v>
      </c>
      <c r="C16" s="1" t="s">
        <v>198</v>
      </c>
      <c r="D16" s="166">
        <v>2400</v>
      </c>
      <c r="E16" s="166">
        <v>1600</v>
      </c>
      <c r="F16" s="166">
        <v>1600</v>
      </c>
      <c r="G16" s="166">
        <v>800</v>
      </c>
      <c r="H16" s="168">
        <v>13000</v>
      </c>
      <c r="I16" s="168">
        <v>11000</v>
      </c>
      <c r="J16" s="168">
        <v>9000</v>
      </c>
      <c r="K16" s="168">
        <v>10000</v>
      </c>
      <c r="L16" s="168">
        <v>11000</v>
      </c>
      <c r="M16" s="168">
        <v>10000</v>
      </c>
      <c r="N16" s="168">
        <v>8000</v>
      </c>
      <c r="O16" s="168">
        <v>11000</v>
      </c>
      <c r="P16" s="168">
        <v>10000</v>
      </c>
      <c r="Q16" s="168">
        <v>10000</v>
      </c>
      <c r="R16" s="168">
        <v>19000</v>
      </c>
      <c r="S16" s="168">
        <v>17000</v>
      </c>
      <c r="T16" s="168">
        <v>19000</v>
      </c>
      <c r="U16" s="168">
        <v>16000</v>
      </c>
      <c r="V16" s="168">
        <v>16000</v>
      </c>
      <c r="W16" s="168">
        <v>11000</v>
      </c>
      <c r="X16" s="168">
        <v>9000</v>
      </c>
      <c r="Y16" s="168">
        <v>10000</v>
      </c>
      <c r="Z16" s="168">
        <v>12000</v>
      </c>
      <c r="AA16" s="168">
        <v>11000</v>
      </c>
      <c r="AB16" s="168">
        <v>13000</v>
      </c>
      <c r="AC16" s="168">
        <v>9000</v>
      </c>
      <c r="AD16" s="168">
        <v>11000</v>
      </c>
      <c r="AE16" s="168">
        <v>9000</v>
      </c>
      <c r="AF16" s="168">
        <v>11000</v>
      </c>
      <c r="AG16" s="168">
        <v>19000</v>
      </c>
      <c r="AH16" s="168">
        <v>13000</v>
      </c>
      <c r="AI16" s="168">
        <v>12000</v>
      </c>
      <c r="AJ16" s="168">
        <v>11000</v>
      </c>
      <c r="AK16" s="168">
        <v>11000</v>
      </c>
      <c r="AL16" s="168">
        <v>8000</v>
      </c>
      <c r="AM16" s="168">
        <v>9000</v>
      </c>
      <c r="AN16" s="168">
        <v>10000</v>
      </c>
      <c r="AO16" s="168">
        <v>13000</v>
      </c>
      <c r="AP16" s="168">
        <v>8000</v>
      </c>
      <c r="AQ16" s="168">
        <v>10000</v>
      </c>
      <c r="AR16" s="168">
        <v>15000</v>
      </c>
      <c r="AS16" s="168">
        <v>10000</v>
      </c>
      <c r="AT16" s="168">
        <v>11000</v>
      </c>
      <c r="AU16" s="168">
        <v>18000</v>
      </c>
      <c r="AV16" s="168">
        <v>11000</v>
      </c>
      <c r="AW16" s="168">
        <v>11000</v>
      </c>
      <c r="AX16" s="168">
        <v>14000</v>
      </c>
      <c r="AY16" s="168">
        <v>11000</v>
      </c>
      <c r="AZ16" s="168">
        <v>12000</v>
      </c>
      <c r="BA16" s="168">
        <v>12000</v>
      </c>
      <c r="BB16" s="168">
        <v>11000</v>
      </c>
    </row>
    <row r="17" spans="1:54">
      <c r="A17" s="391"/>
      <c r="B17" s="3" t="s">
        <v>20</v>
      </c>
      <c r="C17" s="1" t="s">
        <v>198</v>
      </c>
      <c r="D17" s="166">
        <v>2400</v>
      </c>
      <c r="E17" s="166">
        <v>1600</v>
      </c>
      <c r="F17" s="166">
        <v>1600</v>
      </c>
      <c r="G17" s="166">
        <v>800</v>
      </c>
      <c r="H17" s="168">
        <v>13000</v>
      </c>
      <c r="I17" s="168">
        <v>11000</v>
      </c>
      <c r="J17" s="168">
        <v>9000</v>
      </c>
      <c r="K17" s="168">
        <v>10000</v>
      </c>
      <c r="L17" s="168">
        <v>11000</v>
      </c>
      <c r="M17" s="168">
        <v>10000</v>
      </c>
      <c r="N17" s="168">
        <v>8000</v>
      </c>
      <c r="O17" s="168">
        <v>11000</v>
      </c>
      <c r="P17" s="168">
        <v>10000</v>
      </c>
      <c r="Q17" s="168">
        <v>10000</v>
      </c>
      <c r="R17" s="168">
        <v>19000</v>
      </c>
      <c r="S17" s="168">
        <v>17000</v>
      </c>
      <c r="T17" s="168">
        <v>19000</v>
      </c>
      <c r="U17" s="168">
        <v>16000</v>
      </c>
      <c r="V17" s="168">
        <v>16000</v>
      </c>
      <c r="W17" s="168">
        <v>11000</v>
      </c>
      <c r="X17" s="168">
        <v>9000</v>
      </c>
      <c r="Y17" s="168">
        <v>10000</v>
      </c>
      <c r="Z17" s="168">
        <v>12000</v>
      </c>
      <c r="AA17" s="168">
        <v>11000</v>
      </c>
      <c r="AB17" s="168">
        <v>13000</v>
      </c>
      <c r="AC17" s="168">
        <v>9000</v>
      </c>
      <c r="AD17" s="168">
        <v>11000</v>
      </c>
      <c r="AE17" s="168">
        <v>9000</v>
      </c>
      <c r="AF17" s="168">
        <v>11000</v>
      </c>
      <c r="AG17" s="168">
        <v>19000</v>
      </c>
      <c r="AH17" s="168">
        <v>13000</v>
      </c>
      <c r="AI17" s="168">
        <v>12000</v>
      </c>
      <c r="AJ17" s="168">
        <v>11000</v>
      </c>
      <c r="AK17" s="168">
        <v>11000</v>
      </c>
      <c r="AL17" s="168">
        <v>8000</v>
      </c>
      <c r="AM17" s="168">
        <v>9000</v>
      </c>
      <c r="AN17" s="168">
        <v>10000</v>
      </c>
      <c r="AO17" s="168">
        <v>13000</v>
      </c>
      <c r="AP17" s="168">
        <v>8000</v>
      </c>
      <c r="AQ17" s="168">
        <v>10000</v>
      </c>
      <c r="AR17" s="168">
        <v>15000</v>
      </c>
      <c r="AS17" s="168">
        <v>10000</v>
      </c>
      <c r="AT17" s="168">
        <v>11000</v>
      </c>
      <c r="AU17" s="168">
        <v>18000</v>
      </c>
      <c r="AV17" s="168">
        <v>11000</v>
      </c>
      <c r="AW17" s="168">
        <v>11000</v>
      </c>
      <c r="AX17" s="168">
        <v>14000</v>
      </c>
      <c r="AY17" s="168">
        <v>11000</v>
      </c>
      <c r="AZ17" s="168">
        <v>12000</v>
      </c>
      <c r="BA17" s="168">
        <v>12000</v>
      </c>
      <c r="BB17" s="168">
        <v>11000</v>
      </c>
    </row>
    <row r="18" spans="1:54">
      <c r="A18" s="391"/>
      <c r="B18" s="3" t="s">
        <v>102</v>
      </c>
      <c r="C18" s="1" t="s">
        <v>198</v>
      </c>
      <c r="D18" s="166">
        <v>2400</v>
      </c>
      <c r="E18" s="166">
        <v>1600</v>
      </c>
      <c r="F18" s="166">
        <v>1600</v>
      </c>
      <c r="G18" s="166">
        <v>800</v>
      </c>
      <c r="H18" s="168">
        <v>13000</v>
      </c>
      <c r="I18" s="168">
        <v>11000</v>
      </c>
      <c r="J18" s="168">
        <v>9000</v>
      </c>
      <c r="K18" s="168">
        <v>10000</v>
      </c>
      <c r="L18" s="168">
        <v>11000</v>
      </c>
      <c r="M18" s="168">
        <v>10000</v>
      </c>
      <c r="N18" s="168">
        <v>8000</v>
      </c>
      <c r="O18" s="168">
        <v>11000</v>
      </c>
      <c r="P18" s="168">
        <v>10000</v>
      </c>
      <c r="Q18" s="168">
        <v>10000</v>
      </c>
      <c r="R18" s="168">
        <v>19000</v>
      </c>
      <c r="S18" s="168">
        <v>17000</v>
      </c>
      <c r="T18" s="168">
        <v>19000</v>
      </c>
      <c r="U18" s="168">
        <v>16000</v>
      </c>
      <c r="V18" s="168">
        <v>16000</v>
      </c>
      <c r="W18" s="168">
        <v>11000</v>
      </c>
      <c r="X18" s="168">
        <v>9000</v>
      </c>
      <c r="Y18" s="168">
        <v>10000</v>
      </c>
      <c r="Z18" s="168">
        <v>12000</v>
      </c>
      <c r="AA18" s="168">
        <v>11000</v>
      </c>
      <c r="AB18" s="168">
        <v>13000</v>
      </c>
      <c r="AC18" s="168">
        <v>9000</v>
      </c>
      <c r="AD18" s="168">
        <v>11000</v>
      </c>
      <c r="AE18" s="168">
        <v>9000</v>
      </c>
      <c r="AF18" s="168">
        <v>11000</v>
      </c>
      <c r="AG18" s="168">
        <v>19000</v>
      </c>
      <c r="AH18" s="168">
        <v>13000</v>
      </c>
      <c r="AI18" s="168">
        <v>12000</v>
      </c>
      <c r="AJ18" s="168">
        <v>11000</v>
      </c>
      <c r="AK18" s="168">
        <v>11000</v>
      </c>
      <c r="AL18" s="168">
        <v>8000</v>
      </c>
      <c r="AM18" s="168">
        <v>9000</v>
      </c>
      <c r="AN18" s="168">
        <v>10000</v>
      </c>
      <c r="AO18" s="168">
        <v>13000</v>
      </c>
      <c r="AP18" s="168">
        <v>8000</v>
      </c>
      <c r="AQ18" s="168">
        <v>10000</v>
      </c>
      <c r="AR18" s="168">
        <v>15000</v>
      </c>
      <c r="AS18" s="168">
        <v>10000</v>
      </c>
      <c r="AT18" s="168">
        <v>11000</v>
      </c>
      <c r="AU18" s="168">
        <v>18000</v>
      </c>
      <c r="AV18" s="168">
        <v>11000</v>
      </c>
      <c r="AW18" s="168">
        <v>11000</v>
      </c>
      <c r="AX18" s="168">
        <v>14000</v>
      </c>
      <c r="AY18" s="168">
        <v>11000</v>
      </c>
      <c r="AZ18" s="168">
        <v>12000</v>
      </c>
      <c r="BA18" s="168">
        <v>12000</v>
      </c>
      <c r="BB18" s="168">
        <v>11000</v>
      </c>
    </row>
    <row r="19" spans="1:54">
      <c r="A19" s="391"/>
      <c r="B19" s="3" t="s">
        <v>207</v>
      </c>
      <c r="C19" s="1" t="s">
        <v>198</v>
      </c>
      <c r="D19" s="166">
        <v>2400</v>
      </c>
      <c r="E19" s="166">
        <v>1600</v>
      </c>
      <c r="F19" s="166">
        <v>1600</v>
      </c>
      <c r="G19" s="166">
        <v>800</v>
      </c>
      <c r="H19" s="168">
        <v>13000</v>
      </c>
      <c r="I19" s="168">
        <v>11000</v>
      </c>
      <c r="J19" s="168">
        <v>9000</v>
      </c>
      <c r="K19" s="168">
        <v>10000</v>
      </c>
      <c r="L19" s="168">
        <v>11000</v>
      </c>
      <c r="M19" s="168">
        <v>10000</v>
      </c>
      <c r="N19" s="168">
        <v>8000</v>
      </c>
      <c r="O19" s="168">
        <v>11000</v>
      </c>
      <c r="P19" s="168">
        <v>10000</v>
      </c>
      <c r="Q19" s="168">
        <v>10000</v>
      </c>
      <c r="R19" s="168">
        <v>19000</v>
      </c>
      <c r="S19" s="168">
        <v>17000</v>
      </c>
      <c r="T19" s="168">
        <v>19000</v>
      </c>
      <c r="U19" s="168">
        <v>16000</v>
      </c>
      <c r="V19" s="168">
        <v>16000</v>
      </c>
      <c r="W19" s="168">
        <v>11000</v>
      </c>
      <c r="X19" s="168">
        <v>9000</v>
      </c>
      <c r="Y19" s="168">
        <v>10000</v>
      </c>
      <c r="Z19" s="168">
        <v>12000</v>
      </c>
      <c r="AA19" s="168">
        <v>11000</v>
      </c>
      <c r="AB19" s="168">
        <v>13000</v>
      </c>
      <c r="AC19" s="168">
        <v>9000</v>
      </c>
      <c r="AD19" s="168">
        <v>11000</v>
      </c>
      <c r="AE19" s="168">
        <v>9000</v>
      </c>
      <c r="AF19" s="168">
        <v>11000</v>
      </c>
      <c r="AG19" s="168">
        <v>19000</v>
      </c>
      <c r="AH19" s="168">
        <v>13000</v>
      </c>
      <c r="AI19" s="168">
        <v>12000</v>
      </c>
      <c r="AJ19" s="168">
        <v>11000</v>
      </c>
      <c r="AK19" s="168">
        <v>11000</v>
      </c>
      <c r="AL19" s="168">
        <v>8000</v>
      </c>
      <c r="AM19" s="168">
        <v>9000</v>
      </c>
      <c r="AN19" s="168">
        <v>10000</v>
      </c>
      <c r="AO19" s="168">
        <v>13000</v>
      </c>
      <c r="AP19" s="168">
        <v>8000</v>
      </c>
      <c r="AQ19" s="168">
        <v>10000</v>
      </c>
      <c r="AR19" s="168">
        <v>15000</v>
      </c>
      <c r="AS19" s="168">
        <v>10000</v>
      </c>
      <c r="AT19" s="168">
        <v>11000</v>
      </c>
      <c r="AU19" s="168">
        <v>18000</v>
      </c>
      <c r="AV19" s="168">
        <v>11000</v>
      </c>
      <c r="AW19" s="168">
        <v>11000</v>
      </c>
      <c r="AX19" s="168">
        <v>14000</v>
      </c>
      <c r="AY19" s="168">
        <v>11000</v>
      </c>
      <c r="AZ19" s="168">
        <v>12000</v>
      </c>
      <c r="BA19" s="168">
        <v>12000</v>
      </c>
      <c r="BB19" s="168">
        <v>11000</v>
      </c>
    </row>
    <row r="20" spans="1:54">
      <c r="A20" s="391"/>
      <c r="B20" s="3" t="s">
        <v>208</v>
      </c>
      <c r="C20" s="1" t="s">
        <v>198</v>
      </c>
      <c r="D20" s="166">
        <v>2400</v>
      </c>
      <c r="E20" s="166">
        <v>1600</v>
      </c>
      <c r="F20" s="166">
        <v>1600</v>
      </c>
      <c r="G20" s="166">
        <v>800</v>
      </c>
      <c r="H20" s="168">
        <v>13000</v>
      </c>
      <c r="I20" s="168">
        <v>11000</v>
      </c>
      <c r="J20" s="168">
        <v>9000</v>
      </c>
      <c r="K20" s="168">
        <v>10000</v>
      </c>
      <c r="L20" s="168">
        <v>11000</v>
      </c>
      <c r="M20" s="168">
        <v>10000</v>
      </c>
      <c r="N20" s="168">
        <v>8000</v>
      </c>
      <c r="O20" s="168">
        <v>11000</v>
      </c>
      <c r="P20" s="168">
        <v>10000</v>
      </c>
      <c r="Q20" s="168">
        <v>10000</v>
      </c>
      <c r="R20" s="168">
        <v>19000</v>
      </c>
      <c r="S20" s="168">
        <v>17000</v>
      </c>
      <c r="T20" s="168">
        <v>19000</v>
      </c>
      <c r="U20" s="168">
        <v>16000</v>
      </c>
      <c r="V20" s="168">
        <v>16000</v>
      </c>
      <c r="W20" s="168">
        <v>11000</v>
      </c>
      <c r="X20" s="168">
        <v>9000</v>
      </c>
      <c r="Y20" s="168">
        <v>10000</v>
      </c>
      <c r="Z20" s="168">
        <v>12000</v>
      </c>
      <c r="AA20" s="168">
        <v>11000</v>
      </c>
      <c r="AB20" s="168">
        <v>13000</v>
      </c>
      <c r="AC20" s="168">
        <v>9000</v>
      </c>
      <c r="AD20" s="168">
        <v>11000</v>
      </c>
      <c r="AE20" s="168">
        <v>9000</v>
      </c>
      <c r="AF20" s="168">
        <v>11000</v>
      </c>
      <c r="AG20" s="168">
        <v>19000</v>
      </c>
      <c r="AH20" s="168">
        <v>13000</v>
      </c>
      <c r="AI20" s="168">
        <v>12000</v>
      </c>
      <c r="AJ20" s="168">
        <v>11000</v>
      </c>
      <c r="AK20" s="168">
        <v>11000</v>
      </c>
      <c r="AL20" s="168">
        <v>8000</v>
      </c>
      <c r="AM20" s="168">
        <v>9000</v>
      </c>
      <c r="AN20" s="168">
        <v>10000</v>
      </c>
      <c r="AO20" s="168">
        <v>13000</v>
      </c>
      <c r="AP20" s="168">
        <v>8000</v>
      </c>
      <c r="AQ20" s="168">
        <v>10000</v>
      </c>
      <c r="AR20" s="168">
        <v>15000</v>
      </c>
      <c r="AS20" s="168">
        <v>10000</v>
      </c>
      <c r="AT20" s="168">
        <v>11000</v>
      </c>
      <c r="AU20" s="168">
        <v>18000</v>
      </c>
      <c r="AV20" s="168">
        <v>11000</v>
      </c>
      <c r="AW20" s="168">
        <v>11000</v>
      </c>
      <c r="AX20" s="168">
        <v>14000</v>
      </c>
      <c r="AY20" s="168">
        <v>11000</v>
      </c>
      <c r="AZ20" s="168">
        <v>12000</v>
      </c>
      <c r="BA20" s="168">
        <v>12000</v>
      </c>
      <c r="BB20" s="168">
        <v>11000</v>
      </c>
    </row>
    <row r="21" spans="1:54">
      <c r="A21" s="391"/>
      <c r="B21" s="3" t="s">
        <v>209</v>
      </c>
      <c r="C21" s="1" t="s">
        <v>198</v>
      </c>
      <c r="D21" s="166">
        <v>2400</v>
      </c>
      <c r="E21" s="166">
        <v>1600</v>
      </c>
      <c r="F21" s="166">
        <v>1600</v>
      </c>
      <c r="G21" s="166">
        <v>800</v>
      </c>
      <c r="H21" s="168">
        <v>13000</v>
      </c>
      <c r="I21" s="168">
        <v>11000</v>
      </c>
      <c r="J21" s="168">
        <v>9000</v>
      </c>
      <c r="K21" s="168">
        <v>10000</v>
      </c>
      <c r="L21" s="168">
        <v>11000</v>
      </c>
      <c r="M21" s="168">
        <v>10000</v>
      </c>
      <c r="N21" s="168">
        <v>8000</v>
      </c>
      <c r="O21" s="168">
        <v>11000</v>
      </c>
      <c r="P21" s="168">
        <v>10000</v>
      </c>
      <c r="Q21" s="168">
        <v>10000</v>
      </c>
      <c r="R21" s="168">
        <v>19000</v>
      </c>
      <c r="S21" s="168">
        <v>17000</v>
      </c>
      <c r="T21" s="168">
        <v>19000</v>
      </c>
      <c r="U21" s="168">
        <v>16000</v>
      </c>
      <c r="V21" s="168">
        <v>16000</v>
      </c>
      <c r="W21" s="168">
        <v>11000</v>
      </c>
      <c r="X21" s="168">
        <v>9000</v>
      </c>
      <c r="Y21" s="168">
        <v>10000</v>
      </c>
      <c r="Z21" s="168">
        <v>12000</v>
      </c>
      <c r="AA21" s="168">
        <v>11000</v>
      </c>
      <c r="AB21" s="168">
        <v>13000</v>
      </c>
      <c r="AC21" s="168">
        <v>9000</v>
      </c>
      <c r="AD21" s="168">
        <v>11000</v>
      </c>
      <c r="AE21" s="168">
        <v>9000</v>
      </c>
      <c r="AF21" s="168">
        <v>11000</v>
      </c>
      <c r="AG21" s="168">
        <v>19000</v>
      </c>
      <c r="AH21" s="168">
        <v>13000</v>
      </c>
      <c r="AI21" s="168">
        <v>12000</v>
      </c>
      <c r="AJ21" s="168">
        <v>11000</v>
      </c>
      <c r="AK21" s="168">
        <v>11000</v>
      </c>
      <c r="AL21" s="168">
        <v>8000</v>
      </c>
      <c r="AM21" s="168">
        <v>9000</v>
      </c>
      <c r="AN21" s="168">
        <v>10000</v>
      </c>
      <c r="AO21" s="168">
        <v>13000</v>
      </c>
      <c r="AP21" s="168">
        <v>8000</v>
      </c>
      <c r="AQ21" s="168">
        <v>10000</v>
      </c>
      <c r="AR21" s="168">
        <v>15000</v>
      </c>
      <c r="AS21" s="168">
        <v>10000</v>
      </c>
      <c r="AT21" s="168">
        <v>11000</v>
      </c>
      <c r="AU21" s="168">
        <v>18000</v>
      </c>
      <c r="AV21" s="168">
        <v>11000</v>
      </c>
      <c r="AW21" s="168">
        <v>11000</v>
      </c>
      <c r="AX21" s="168">
        <v>14000</v>
      </c>
      <c r="AY21" s="168">
        <v>11000</v>
      </c>
      <c r="AZ21" s="168">
        <v>12000</v>
      </c>
      <c r="BA21" s="168">
        <v>12000</v>
      </c>
      <c r="BB21" s="168">
        <v>11000</v>
      </c>
    </row>
    <row r="22" spans="1:54">
      <c r="A22" s="392" t="s">
        <v>210</v>
      </c>
      <c r="B22" s="4" t="s">
        <v>211</v>
      </c>
      <c r="C22" s="5" t="s">
        <v>198</v>
      </c>
      <c r="D22" s="167">
        <v>2400</v>
      </c>
      <c r="E22" s="167">
        <v>1600</v>
      </c>
      <c r="F22" s="167">
        <v>1600</v>
      </c>
      <c r="G22" s="167">
        <v>800</v>
      </c>
      <c r="H22" s="167">
        <v>13000</v>
      </c>
      <c r="I22" s="167">
        <v>11000</v>
      </c>
      <c r="J22" s="167">
        <v>9000</v>
      </c>
      <c r="K22" s="167">
        <v>10000</v>
      </c>
      <c r="L22" s="167">
        <v>11000</v>
      </c>
      <c r="M22" s="167">
        <v>10000</v>
      </c>
      <c r="N22" s="167">
        <v>8000</v>
      </c>
      <c r="O22" s="167">
        <v>11000</v>
      </c>
      <c r="P22" s="167">
        <v>10000</v>
      </c>
      <c r="Q22" s="167">
        <v>10000</v>
      </c>
      <c r="R22" s="167">
        <v>19000</v>
      </c>
      <c r="S22" s="167">
        <v>17000</v>
      </c>
      <c r="T22" s="167">
        <v>19000</v>
      </c>
      <c r="U22" s="167">
        <v>16000</v>
      </c>
      <c r="V22" s="167">
        <v>16000</v>
      </c>
      <c r="W22" s="167">
        <v>11000</v>
      </c>
      <c r="X22" s="167">
        <v>9000</v>
      </c>
      <c r="Y22" s="167">
        <v>10000</v>
      </c>
      <c r="Z22" s="167">
        <v>12000</v>
      </c>
      <c r="AA22" s="167">
        <v>11000</v>
      </c>
      <c r="AB22" s="167">
        <v>13000</v>
      </c>
      <c r="AC22" s="167">
        <v>9000</v>
      </c>
      <c r="AD22" s="167">
        <v>11000</v>
      </c>
      <c r="AE22" s="167">
        <v>9000</v>
      </c>
      <c r="AF22" s="167">
        <v>11000</v>
      </c>
      <c r="AG22" s="167">
        <v>19000</v>
      </c>
      <c r="AH22" s="167">
        <v>13000</v>
      </c>
      <c r="AI22" s="167">
        <v>12000</v>
      </c>
      <c r="AJ22" s="167">
        <v>11000</v>
      </c>
      <c r="AK22" s="167">
        <v>11000</v>
      </c>
      <c r="AL22" s="167">
        <v>8000</v>
      </c>
      <c r="AM22" s="167">
        <v>9000</v>
      </c>
      <c r="AN22" s="167">
        <v>10000</v>
      </c>
      <c r="AO22" s="167">
        <v>13000</v>
      </c>
      <c r="AP22" s="167">
        <v>8000</v>
      </c>
      <c r="AQ22" s="167">
        <v>10000</v>
      </c>
      <c r="AR22" s="167">
        <v>15000</v>
      </c>
      <c r="AS22" s="167">
        <v>10000</v>
      </c>
      <c r="AT22" s="167">
        <v>11000</v>
      </c>
      <c r="AU22" s="167">
        <v>18000</v>
      </c>
      <c r="AV22" s="167">
        <v>11000</v>
      </c>
      <c r="AW22" s="167">
        <v>11000</v>
      </c>
      <c r="AX22" s="167">
        <v>14000</v>
      </c>
      <c r="AY22" s="167">
        <v>11000</v>
      </c>
      <c r="AZ22" s="167">
        <v>12000</v>
      </c>
      <c r="BA22" s="167">
        <v>12000</v>
      </c>
      <c r="BB22" s="167">
        <v>11000</v>
      </c>
    </row>
    <row r="23" spans="1:54">
      <c r="A23" s="392"/>
      <c r="B23" s="4" t="s">
        <v>212</v>
      </c>
      <c r="C23" s="5" t="s">
        <v>198</v>
      </c>
      <c r="D23" s="167">
        <v>2400</v>
      </c>
      <c r="E23" s="167">
        <v>1600</v>
      </c>
      <c r="F23" s="167">
        <v>1600</v>
      </c>
      <c r="G23" s="167">
        <v>800</v>
      </c>
      <c r="H23" s="167">
        <v>13000</v>
      </c>
      <c r="I23" s="167">
        <v>11000</v>
      </c>
      <c r="J23" s="167">
        <v>9000</v>
      </c>
      <c r="K23" s="167">
        <v>10000</v>
      </c>
      <c r="L23" s="167">
        <v>11000</v>
      </c>
      <c r="M23" s="167">
        <v>10000</v>
      </c>
      <c r="N23" s="167">
        <v>8000</v>
      </c>
      <c r="O23" s="167">
        <v>11000</v>
      </c>
      <c r="P23" s="167">
        <v>10000</v>
      </c>
      <c r="Q23" s="167">
        <v>10000</v>
      </c>
      <c r="R23" s="167">
        <v>19000</v>
      </c>
      <c r="S23" s="167">
        <v>17000</v>
      </c>
      <c r="T23" s="167">
        <v>19000</v>
      </c>
      <c r="U23" s="167">
        <v>16000</v>
      </c>
      <c r="V23" s="167">
        <v>16000</v>
      </c>
      <c r="W23" s="167">
        <v>11000</v>
      </c>
      <c r="X23" s="167">
        <v>9000</v>
      </c>
      <c r="Y23" s="167">
        <v>10000</v>
      </c>
      <c r="Z23" s="167">
        <v>12000</v>
      </c>
      <c r="AA23" s="167">
        <v>11000</v>
      </c>
      <c r="AB23" s="167">
        <v>13000</v>
      </c>
      <c r="AC23" s="167">
        <v>9000</v>
      </c>
      <c r="AD23" s="167">
        <v>11000</v>
      </c>
      <c r="AE23" s="167">
        <v>9000</v>
      </c>
      <c r="AF23" s="167">
        <v>11000</v>
      </c>
      <c r="AG23" s="167">
        <v>19000</v>
      </c>
      <c r="AH23" s="167">
        <v>13000</v>
      </c>
      <c r="AI23" s="167">
        <v>12000</v>
      </c>
      <c r="AJ23" s="167">
        <v>11000</v>
      </c>
      <c r="AK23" s="167">
        <v>11000</v>
      </c>
      <c r="AL23" s="167">
        <v>8000</v>
      </c>
      <c r="AM23" s="167">
        <v>9000</v>
      </c>
      <c r="AN23" s="167">
        <v>10000</v>
      </c>
      <c r="AO23" s="167">
        <v>13000</v>
      </c>
      <c r="AP23" s="167">
        <v>8000</v>
      </c>
      <c r="AQ23" s="167">
        <v>10000</v>
      </c>
      <c r="AR23" s="167">
        <v>15000</v>
      </c>
      <c r="AS23" s="167">
        <v>10000</v>
      </c>
      <c r="AT23" s="167">
        <v>11000</v>
      </c>
      <c r="AU23" s="167">
        <v>18000</v>
      </c>
      <c r="AV23" s="167">
        <v>11000</v>
      </c>
      <c r="AW23" s="167">
        <v>11000</v>
      </c>
      <c r="AX23" s="167">
        <v>14000</v>
      </c>
      <c r="AY23" s="167">
        <v>11000</v>
      </c>
      <c r="AZ23" s="167">
        <v>12000</v>
      </c>
      <c r="BA23" s="167">
        <v>12000</v>
      </c>
      <c r="BB23" s="167">
        <v>11000</v>
      </c>
    </row>
    <row r="24" spans="1:54">
      <c r="A24" s="392"/>
      <c r="B24" s="4" t="s">
        <v>213</v>
      </c>
      <c r="C24" s="5" t="s">
        <v>198</v>
      </c>
      <c r="D24" s="167">
        <v>2400</v>
      </c>
      <c r="E24" s="167">
        <v>1600</v>
      </c>
      <c r="F24" s="167">
        <v>1600</v>
      </c>
      <c r="G24" s="167">
        <v>800</v>
      </c>
      <c r="H24" s="167">
        <v>13000</v>
      </c>
      <c r="I24" s="167">
        <v>11000</v>
      </c>
      <c r="J24" s="167">
        <v>9000</v>
      </c>
      <c r="K24" s="167">
        <v>10000</v>
      </c>
      <c r="L24" s="167">
        <v>11000</v>
      </c>
      <c r="M24" s="167">
        <v>10000</v>
      </c>
      <c r="N24" s="167">
        <v>8000</v>
      </c>
      <c r="O24" s="167">
        <v>11000</v>
      </c>
      <c r="P24" s="167">
        <v>10000</v>
      </c>
      <c r="Q24" s="167">
        <v>10000</v>
      </c>
      <c r="R24" s="167">
        <v>19000</v>
      </c>
      <c r="S24" s="167">
        <v>17000</v>
      </c>
      <c r="T24" s="167">
        <v>19000</v>
      </c>
      <c r="U24" s="167">
        <v>16000</v>
      </c>
      <c r="V24" s="167">
        <v>16000</v>
      </c>
      <c r="W24" s="167">
        <v>11000</v>
      </c>
      <c r="X24" s="167">
        <v>9000</v>
      </c>
      <c r="Y24" s="167">
        <v>10000</v>
      </c>
      <c r="Z24" s="167">
        <v>12000</v>
      </c>
      <c r="AA24" s="167">
        <v>11000</v>
      </c>
      <c r="AB24" s="167">
        <v>13000</v>
      </c>
      <c r="AC24" s="167">
        <v>9000</v>
      </c>
      <c r="AD24" s="167">
        <v>11000</v>
      </c>
      <c r="AE24" s="167">
        <v>9000</v>
      </c>
      <c r="AF24" s="167">
        <v>11000</v>
      </c>
      <c r="AG24" s="167">
        <v>19000</v>
      </c>
      <c r="AH24" s="167">
        <v>13000</v>
      </c>
      <c r="AI24" s="167">
        <v>12000</v>
      </c>
      <c r="AJ24" s="167">
        <v>11000</v>
      </c>
      <c r="AK24" s="167">
        <v>11000</v>
      </c>
      <c r="AL24" s="167">
        <v>8000</v>
      </c>
      <c r="AM24" s="167">
        <v>9000</v>
      </c>
      <c r="AN24" s="167">
        <v>10000</v>
      </c>
      <c r="AO24" s="167">
        <v>13000</v>
      </c>
      <c r="AP24" s="167">
        <v>8000</v>
      </c>
      <c r="AQ24" s="167">
        <v>10000</v>
      </c>
      <c r="AR24" s="167">
        <v>15000</v>
      </c>
      <c r="AS24" s="167">
        <v>10000</v>
      </c>
      <c r="AT24" s="167">
        <v>11000</v>
      </c>
      <c r="AU24" s="167">
        <v>18000</v>
      </c>
      <c r="AV24" s="167">
        <v>11000</v>
      </c>
      <c r="AW24" s="167">
        <v>11000</v>
      </c>
      <c r="AX24" s="167">
        <v>14000</v>
      </c>
      <c r="AY24" s="167">
        <v>11000</v>
      </c>
      <c r="AZ24" s="167">
        <v>12000</v>
      </c>
      <c r="BA24" s="167">
        <v>12000</v>
      </c>
      <c r="BB24" s="167">
        <v>11000</v>
      </c>
    </row>
    <row r="25" spans="1:54">
      <c r="A25" s="392"/>
      <c r="B25" s="4" t="s">
        <v>214</v>
      </c>
      <c r="C25" s="5" t="s">
        <v>198</v>
      </c>
      <c r="D25" s="167">
        <v>2400</v>
      </c>
      <c r="E25" s="167">
        <v>1600</v>
      </c>
      <c r="F25" s="167">
        <v>1600</v>
      </c>
      <c r="G25" s="167">
        <v>800</v>
      </c>
      <c r="H25" s="167">
        <v>13000</v>
      </c>
      <c r="I25" s="167">
        <v>11000</v>
      </c>
      <c r="J25" s="167">
        <v>9000</v>
      </c>
      <c r="K25" s="167">
        <v>10000</v>
      </c>
      <c r="L25" s="167">
        <v>11000</v>
      </c>
      <c r="M25" s="167">
        <v>10000</v>
      </c>
      <c r="N25" s="167">
        <v>8000</v>
      </c>
      <c r="O25" s="167">
        <v>11000</v>
      </c>
      <c r="P25" s="167">
        <v>10000</v>
      </c>
      <c r="Q25" s="167">
        <v>10000</v>
      </c>
      <c r="R25" s="167">
        <v>19000</v>
      </c>
      <c r="S25" s="167">
        <v>17000</v>
      </c>
      <c r="T25" s="167">
        <v>19000</v>
      </c>
      <c r="U25" s="167">
        <v>16000</v>
      </c>
      <c r="V25" s="167">
        <v>16000</v>
      </c>
      <c r="W25" s="167">
        <v>11000</v>
      </c>
      <c r="X25" s="167">
        <v>9000</v>
      </c>
      <c r="Y25" s="167">
        <v>10000</v>
      </c>
      <c r="Z25" s="167">
        <v>12000</v>
      </c>
      <c r="AA25" s="167">
        <v>11000</v>
      </c>
      <c r="AB25" s="167">
        <v>13000</v>
      </c>
      <c r="AC25" s="167">
        <v>9000</v>
      </c>
      <c r="AD25" s="167">
        <v>11000</v>
      </c>
      <c r="AE25" s="167">
        <v>9000</v>
      </c>
      <c r="AF25" s="167">
        <v>11000</v>
      </c>
      <c r="AG25" s="167">
        <v>19000</v>
      </c>
      <c r="AH25" s="167">
        <v>13000</v>
      </c>
      <c r="AI25" s="167">
        <v>12000</v>
      </c>
      <c r="AJ25" s="167">
        <v>11000</v>
      </c>
      <c r="AK25" s="167">
        <v>11000</v>
      </c>
      <c r="AL25" s="167">
        <v>8000</v>
      </c>
      <c r="AM25" s="167">
        <v>9000</v>
      </c>
      <c r="AN25" s="167">
        <v>10000</v>
      </c>
      <c r="AO25" s="167">
        <v>13000</v>
      </c>
      <c r="AP25" s="167">
        <v>8000</v>
      </c>
      <c r="AQ25" s="167">
        <v>10000</v>
      </c>
      <c r="AR25" s="167">
        <v>15000</v>
      </c>
      <c r="AS25" s="167">
        <v>10000</v>
      </c>
      <c r="AT25" s="167">
        <v>11000</v>
      </c>
      <c r="AU25" s="167">
        <v>18000</v>
      </c>
      <c r="AV25" s="167">
        <v>11000</v>
      </c>
      <c r="AW25" s="167">
        <v>11000</v>
      </c>
      <c r="AX25" s="167">
        <v>14000</v>
      </c>
      <c r="AY25" s="167">
        <v>11000</v>
      </c>
      <c r="AZ25" s="167">
        <v>12000</v>
      </c>
      <c r="BA25" s="167">
        <v>12000</v>
      </c>
      <c r="BB25" s="167">
        <v>11000</v>
      </c>
    </row>
  </sheetData>
  <sheetProtection sheet="1" objects="1" scenarios="1" selectLockedCells="1"/>
  <mergeCells count="9">
    <mergeCell ref="H1:BB1"/>
    <mergeCell ref="A1:A2"/>
    <mergeCell ref="B1:B2"/>
    <mergeCell ref="C1:C2"/>
    <mergeCell ref="A22:A25"/>
    <mergeCell ref="A3:A8"/>
    <mergeCell ref="A9:A15"/>
    <mergeCell ref="A16:A21"/>
    <mergeCell ref="D1:G1"/>
  </mergeCells>
  <phoneticPr fontId="5"/>
  <pageMargins left="0.70866141732283472" right="0.70866141732283472" top="0.74803149606299213" bottom="0.74803149606299213" header="0.31496062992125984" footer="0.31496062992125984"/>
  <pageSetup paperSize="9" scale="2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D16"/>
  <sheetViews>
    <sheetView showZeros="0" view="pageBreakPreview" topLeftCell="B1" zoomScale="90" zoomScaleNormal="100" zoomScaleSheetLayoutView="90" workbookViewId="0">
      <selection activeCell="AB8" sqref="AB8"/>
    </sheetView>
  </sheetViews>
  <sheetFormatPr defaultColWidth="2.5703125" defaultRowHeight="37.5" customHeight="1"/>
  <cols>
    <col min="1" max="1" width="8.7109375" style="7" customWidth="1"/>
    <col min="2" max="2" width="7.5703125" style="7" customWidth="1"/>
    <col min="3" max="3" width="4.28515625" style="11" bestFit="1" customWidth="1"/>
    <col min="4" max="4" width="7.5703125" style="7" customWidth="1"/>
    <col min="5" max="7" width="12.42578125" style="7" customWidth="1"/>
    <col min="8" max="8" width="7.42578125" style="11" customWidth="1"/>
    <col min="9" max="30" width="7.42578125" style="7" customWidth="1"/>
    <col min="31" max="16384" width="2.5703125" style="7"/>
  </cols>
  <sheetData>
    <row r="1" spans="1:30" ht="15.75">
      <c r="A1" s="254" t="s">
        <v>0</v>
      </c>
      <c r="B1" s="254"/>
      <c r="C1" s="254"/>
      <c r="D1" s="254"/>
      <c r="E1" s="254"/>
      <c r="F1" s="254"/>
      <c r="G1" s="67"/>
      <c r="H1" s="67"/>
      <c r="I1" s="67"/>
      <c r="J1" s="67"/>
      <c r="K1" s="67"/>
      <c r="L1" s="67"/>
      <c r="M1" s="67"/>
      <c r="N1" s="67"/>
      <c r="O1" s="67"/>
      <c r="P1" s="67"/>
      <c r="Q1" s="67"/>
      <c r="R1" s="67"/>
      <c r="S1" s="67"/>
      <c r="T1" s="67"/>
      <c r="U1" s="67"/>
      <c r="V1" s="67"/>
      <c r="W1" s="67"/>
      <c r="X1" s="67"/>
      <c r="Y1" s="253" t="str">
        <f>'&lt;見本&gt;計画書(公共)'!U6</f>
        <v>社会福祉法人国交会自動車苑
千代田リハビリテーションセンター</v>
      </c>
      <c r="Z1" s="253"/>
      <c r="AA1" s="253"/>
      <c r="AB1" s="253"/>
      <c r="AC1" s="253"/>
      <c r="AD1" s="253"/>
    </row>
    <row r="2" spans="1:30" s="9" customFormat="1" ht="15" customHeight="1">
      <c r="A2" s="8" t="s">
        <v>45</v>
      </c>
      <c r="B2" s="8"/>
      <c r="C2" s="8"/>
      <c r="D2" s="8"/>
      <c r="E2" s="237" t="str">
        <f>'&lt;見本&gt;計画書(公共)'!M2</f>
        <v>ネットワーク構築支援費</v>
      </c>
      <c r="F2" s="237"/>
      <c r="G2" s="8"/>
      <c r="H2" s="8"/>
      <c r="I2" s="8"/>
      <c r="J2" s="8"/>
      <c r="K2" s="8"/>
      <c r="L2" s="8"/>
      <c r="M2" s="8"/>
      <c r="N2" s="8"/>
      <c r="O2" s="8"/>
      <c r="P2" s="8"/>
      <c r="Q2" s="8"/>
      <c r="R2" s="8"/>
      <c r="S2" s="8"/>
      <c r="T2" s="8"/>
      <c r="U2" s="8"/>
      <c r="V2" s="8"/>
      <c r="W2" s="8"/>
      <c r="X2" s="8"/>
      <c r="Y2" s="8"/>
      <c r="Z2" s="8"/>
      <c r="AA2" s="8"/>
      <c r="AB2" s="8"/>
      <c r="AC2" s="8"/>
      <c r="AD2" s="8"/>
    </row>
    <row r="3" spans="1:30" ht="16.5" thickBot="1">
      <c r="A3" s="270" t="s">
        <v>46</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row>
    <row r="4" spans="1:30" ht="27.75" customHeight="1">
      <c r="C4" s="7"/>
      <c r="H4" s="7"/>
      <c r="I4" s="272" t="s">
        <v>47</v>
      </c>
      <c r="J4" s="273"/>
      <c r="K4" s="273"/>
      <c r="L4" s="273"/>
      <c r="M4" s="273"/>
      <c r="N4" s="273"/>
      <c r="O4" s="273"/>
      <c r="P4" s="273"/>
      <c r="Q4" s="273"/>
      <c r="R4" s="273"/>
      <c r="S4" s="274"/>
      <c r="T4" s="272" t="s">
        <v>48</v>
      </c>
      <c r="U4" s="273"/>
      <c r="V4" s="273"/>
      <c r="W4" s="273"/>
      <c r="X4" s="273"/>
      <c r="Y4" s="273"/>
      <c r="Z4" s="273"/>
      <c r="AA4" s="273"/>
      <c r="AB4" s="273"/>
      <c r="AC4" s="273"/>
      <c r="AD4" s="274"/>
    </row>
    <row r="5" spans="1:30" ht="27.75" customHeight="1">
      <c r="A5" s="10" t="s">
        <v>49</v>
      </c>
      <c r="B5" s="275" t="str">
        <f>'&lt;見本&gt;計画書(公共)'!W14</f>
        <v>内田　守</v>
      </c>
      <c r="C5" s="275"/>
      <c r="D5" s="275"/>
      <c r="H5" s="7"/>
      <c r="I5" s="251" t="s">
        <v>50</v>
      </c>
      <c r="J5" s="252"/>
      <c r="K5" s="248"/>
      <c r="L5" s="249"/>
      <c r="M5" s="250"/>
      <c r="N5" s="286" t="s">
        <v>51</v>
      </c>
      <c r="O5" s="287"/>
      <c r="P5" s="206" t="s">
        <v>52</v>
      </c>
      <c r="Q5" s="276" t="s">
        <v>53</v>
      </c>
      <c r="R5" s="277"/>
      <c r="S5" s="207" t="s">
        <v>54</v>
      </c>
      <c r="T5" s="251" t="s">
        <v>50</v>
      </c>
      <c r="U5" s="252"/>
      <c r="V5" s="283">
        <f>K5</f>
        <v>0</v>
      </c>
      <c r="W5" s="284"/>
      <c r="X5" s="285"/>
      <c r="Y5" s="286" t="s">
        <v>51</v>
      </c>
      <c r="Z5" s="287"/>
      <c r="AA5" s="208" t="str">
        <f>P5</f>
        <v>なし</v>
      </c>
      <c r="AB5" s="276" t="s">
        <v>53</v>
      </c>
      <c r="AC5" s="277"/>
      <c r="AD5" s="209" t="str">
        <f>S5</f>
        <v>あり</v>
      </c>
    </row>
    <row r="6" spans="1:30" ht="27.75" customHeight="1" thickBot="1">
      <c r="A6" s="10" t="s">
        <v>55</v>
      </c>
      <c r="B6" s="275" t="str">
        <f>'&lt;見本&gt;計画書(公共)'!N14</f>
        <v>各種療法士</v>
      </c>
      <c r="C6" s="275"/>
      <c r="D6" s="275"/>
      <c r="I6" s="278" t="s">
        <v>56</v>
      </c>
      <c r="J6" s="279"/>
      <c r="K6" s="279"/>
      <c r="L6" s="281" t="s">
        <v>57</v>
      </c>
      <c r="M6" s="282"/>
      <c r="N6" s="280" t="s">
        <v>58</v>
      </c>
      <c r="O6" s="279"/>
      <c r="P6" s="288" t="s">
        <v>59</v>
      </c>
      <c r="Q6" s="288"/>
      <c r="R6" s="268" t="s">
        <v>60</v>
      </c>
      <c r="S6" s="269"/>
      <c r="T6" s="278" t="str">
        <f>I6</f>
        <v>鉄道賃</v>
      </c>
      <c r="U6" s="279"/>
      <c r="V6" s="279"/>
      <c r="W6" s="281" t="str">
        <f>L6</f>
        <v>航空賃</v>
      </c>
      <c r="X6" s="282"/>
      <c r="Y6" s="280" t="s">
        <v>58</v>
      </c>
      <c r="Z6" s="279"/>
      <c r="AA6" s="265" t="str">
        <f>P6</f>
        <v>宿泊費</v>
      </c>
      <c r="AB6" s="267"/>
      <c r="AC6" s="265" t="str">
        <f>R6</f>
        <v>宿泊手当</v>
      </c>
      <c r="AD6" s="266"/>
    </row>
    <row r="7" spans="1:30" ht="27.75" customHeight="1">
      <c r="A7" s="12" t="s">
        <v>61</v>
      </c>
      <c r="B7" s="13" t="s">
        <v>62</v>
      </c>
      <c r="C7" s="14" t="s">
        <v>63</v>
      </c>
      <c r="D7" s="15" t="s">
        <v>64</v>
      </c>
      <c r="E7" s="16" t="s">
        <v>65</v>
      </c>
      <c r="F7" s="17" t="s">
        <v>66</v>
      </c>
      <c r="G7" s="16" t="s">
        <v>67</v>
      </c>
      <c r="H7" s="18" t="s">
        <v>68</v>
      </c>
      <c r="I7" s="19" t="s">
        <v>69</v>
      </c>
      <c r="J7" s="20" t="s">
        <v>70</v>
      </c>
      <c r="K7" s="21" t="s">
        <v>71</v>
      </c>
      <c r="L7" s="22" t="s">
        <v>69</v>
      </c>
      <c r="M7" s="20" t="s">
        <v>70</v>
      </c>
      <c r="N7" s="20" t="s">
        <v>69</v>
      </c>
      <c r="O7" s="23" t="s">
        <v>70</v>
      </c>
      <c r="P7" s="23" t="s">
        <v>72</v>
      </c>
      <c r="Q7" s="23" t="s">
        <v>73</v>
      </c>
      <c r="R7" s="23" t="s">
        <v>72</v>
      </c>
      <c r="S7" s="24" t="s">
        <v>74</v>
      </c>
      <c r="T7" s="19" t="str">
        <f>I7</f>
        <v>路程</v>
      </c>
      <c r="U7" s="20" t="str">
        <f>J7</f>
        <v>運賃</v>
      </c>
      <c r="V7" s="21" t="str">
        <f>K7</f>
        <v>急行
料金</v>
      </c>
      <c r="W7" s="22" t="str">
        <f>L7</f>
        <v>路程</v>
      </c>
      <c r="X7" s="20" t="str">
        <f>M7</f>
        <v>運賃</v>
      </c>
      <c r="Y7" s="20" t="str">
        <f>N7</f>
        <v>路程</v>
      </c>
      <c r="Z7" s="20" t="str">
        <f>O7</f>
        <v>運賃</v>
      </c>
      <c r="AA7" s="20" t="str">
        <f>P7</f>
        <v>夜数</v>
      </c>
      <c r="AB7" s="20" t="s">
        <v>75</v>
      </c>
      <c r="AC7" s="20" t="str">
        <f>R7</f>
        <v>夜数</v>
      </c>
      <c r="AD7" s="25" t="str">
        <f>S7</f>
        <v>定額</v>
      </c>
    </row>
    <row r="8" spans="1:30" ht="15.75">
      <c r="A8" s="26"/>
      <c r="B8" s="27"/>
      <c r="C8" s="28"/>
      <c r="D8" s="29"/>
      <c r="E8" s="30"/>
      <c r="F8" s="31"/>
      <c r="G8" s="30"/>
      <c r="H8" s="32"/>
      <c r="I8" s="33" t="s">
        <v>76</v>
      </c>
      <c r="J8" s="34" t="s">
        <v>77</v>
      </c>
      <c r="K8" s="35" t="s">
        <v>77</v>
      </c>
      <c r="L8" s="36" t="s">
        <v>76</v>
      </c>
      <c r="M8" s="34" t="s">
        <v>77</v>
      </c>
      <c r="N8" s="34" t="s">
        <v>76</v>
      </c>
      <c r="O8" s="37" t="s">
        <v>77</v>
      </c>
      <c r="P8" s="38" t="s">
        <v>78</v>
      </c>
      <c r="Q8" s="38" t="s">
        <v>77</v>
      </c>
      <c r="R8" s="38" t="s">
        <v>78</v>
      </c>
      <c r="S8" s="39" t="s">
        <v>77</v>
      </c>
      <c r="T8" s="33" t="s">
        <v>76</v>
      </c>
      <c r="U8" s="34" t="s">
        <v>77</v>
      </c>
      <c r="V8" s="35" t="s">
        <v>77</v>
      </c>
      <c r="W8" s="36" t="s">
        <v>76</v>
      </c>
      <c r="X8" s="34" t="s">
        <v>77</v>
      </c>
      <c r="Y8" s="34" t="s">
        <v>76</v>
      </c>
      <c r="Z8" s="37" t="s">
        <v>77</v>
      </c>
      <c r="AA8" s="38" t="s">
        <v>78</v>
      </c>
      <c r="AB8" s="38" t="s">
        <v>77</v>
      </c>
      <c r="AC8" s="38" t="s">
        <v>78</v>
      </c>
      <c r="AD8" s="39" t="s">
        <v>77</v>
      </c>
    </row>
    <row r="9" spans="1:30" ht="30" customHeight="1">
      <c r="A9" s="76">
        <v>45942</v>
      </c>
      <c r="B9" s="77">
        <v>0.3756944444444445</v>
      </c>
      <c r="C9" s="40" t="s">
        <v>79</v>
      </c>
      <c r="D9" s="78">
        <v>0.38263888888888892</v>
      </c>
      <c r="E9" s="217" t="s">
        <v>80</v>
      </c>
      <c r="F9" s="217" t="s">
        <v>81</v>
      </c>
      <c r="G9" s="217" t="s">
        <v>82</v>
      </c>
      <c r="H9" s="185"/>
      <c r="I9" s="79">
        <v>7.5</v>
      </c>
      <c r="J9" s="80">
        <v>157</v>
      </c>
      <c r="K9" s="70"/>
      <c r="L9" s="70"/>
      <c r="M9" s="70"/>
      <c r="N9" s="71"/>
      <c r="O9" s="72"/>
      <c r="P9" s="41" t="str">
        <f>IF(H9="","",IF($K$5="",1,""))</f>
        <v/>
      </c>
      <c r="Q9" s="70"/>
      <c r="R9" s="41" t="str">
        <f>P9</f>
        <v/>
      </c>
      <c r="S9" s="70"/>
      <c r="T9" s="43">
        <f t="shared" ref="T9:AA12" si="0">I9</f>
        <v>7.5</v>
      </c>
      <c r="U9" s="41">
        <f t="shared" si="0"/>
        <v>157</v>
      </c>
      <c r="V9" s="41">
        <f t="shared" si="0"/>
        <v>0</v>
      </c>
      <c r="W9" s="41">
        <f t="shared" si="0"/>
        <v>0</v>
      </c>
      <c r="X9" s="41">
        <f t="shared" si="0"/>
        <v>0</v>
      </c>
      <c r="Y9" s="44">
        <f t="shared" si="0"/>
        <v>0</v>
      </c>
      <c r="Z9" s="41">
        <f t="shared" si="0"/>
        <v>0</v>
      </c>
      <c r="AA9" s="41" t="str">
        <f t="shared" si="0"/>
        <v/>
      </c>
      <c r="AB9" s="41" t="str">
        <f>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料等'!$B$3:$B$25,_xlfn.XLOOKUP(H9,'(参考)宿泊料等'!$H$2:$BB$2,'(参考)宿泊料等'!$H$3:$BB$25,""),"")),""),"")</f>
        <v/>
      </c>
      <c r="AC9" s="41" t="str">
        <f>R9</f>
        <v/>
      </c>
      <c r="AD9" s="42" t="str">
        <f>IF(R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0" spans="1:30" ht="30" customHeight="1">
      <c r="A10" s="76"/>
      <c r="B10" s="81">
        <v>0.39652777777777781</v>
      </c>
      <c r="C10" s="45" t="s">
        <v>79</v>
      </c>
      <c r="D10" s="82">
        <v>0.48125000000000001</v>
      </c>
      <c r="E10" s="218" t="s">
        <v>82</v>
      </c>
      <c r="F10" s="218" t="s">
        <v>83</v>
      </c>
      <c r="G10" s="218" t="s">
        <v>84</v>
      </c>
      <c r="H10" s="185" t="s">
        <v>85</v>
      </c>
      <c r="I10" s="83">
        <v>357.3</v>
      </c>
      <c r="J10" s="84">
        <v>6380</v>
      </c>
      <c r="K10" s="84">
        <v>4180</v>
      </c>
      <c r="L10" s="74"/>
      <c r="M10" s="74"/>
      <c r="N10" s="75"/>
      <c r="O10" s="74"/>
      <c r="P10" s="41">
        <f t="shared" ref="P10:P12" si="1">IF(H10="","",IF($K$5="",1,""))</f>
        <v>1</v>
      </c>
      <c r="Q10" s="74">
        <v>17000</v>
      </c>
      <c r="R10" s="41">
        <f t="shared" ref="R10:R12" si="2">P10</f>
        <v>1</v>
      </c>
      <c r="S10" s="74">
        <v>1600</v>
      </c>
      <c r="T10" s="46">
        <f t="shared" si="0"/>
        <v>357.3</v>
      </c>
      <c r="U10" s="47">
        <f t="shared" si="0"/>
        <v>6380</v>
      </c>
      <c r="V10" s="47">
        <f t="shared" si="0"/>
        <v>4180</v>
      </c>
      <c r="W10" s="41">
        <f t="shared" si="0"/>
        <v>0</v>
      </c>
      <c r="X10" s="41">
        <f t="shared" si="0"/>
        <v>0</v>
      </c>
      <c r="Y10" s="48">
        <f t="shared" si="0"/>
        <v>0</v>
      </c>
      <c r="Z10" s="47">
        <f t="shared" si="0"/>
        <v>0</v>
      </c>
      <c r="AA10" s="47">
        <f t="shared" si="0"/>
        <v>1</v>
      </c>
      <c r="AB10" s="41">
        <f>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料等'!$B$3:$B$25,_xlfn.XLOOKUP(H10,'(参考)宿泊料等'!$H$2:$BB$2,'(参考)宿泊料等'!$H$3:$BB$25,""),"")),""),"")</f>
        <v>11000</v>
      </c>
      <c r="AC10" s="41">
        <f t="shared" ref="AC10:AC12" si="3">R10</f>
        <v>1</v>
      </c>
      <c r="AD10" s="42">
        <f>IF(R10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1600</v>
      </c>
    </row>
    <row r="11" spans="1:30" ht="30" customHeight="1">
      <c r="A11" s="76">
        <v>45943</v>
      </c>
      <c r="B11" s="81">
        <v>0.68680555555555556</v>
      </c>
      <c r="C11" s="45" t="s">
        <v>79</v>
      </c>
      <c r="D11" s="82">
        <v>0.76944444444444438</v>
      </c>
      <c r="E11" s="219" t="s">
        <v>84</v>
      </c>
      <c r="F11" s="219" t="s">
        <v>83</v>
      </c>
      <c r="G11" s="219" t="s">
        <v>82</v>
      </c>
      <c r="H11" s="185"/>
      <c r="I11" s="83">
        <v>357.3</v>
      </c>
      <c r="J11" s="84">
        <v>6380</v>
      </c>
      <c r="K11" s="84">
        <v>4180</v>
      </c>
      <c r="L11" s="74"/>
      <c r="M11" s="74"/>
      <c r="N11" s="75"/>
      <c r="O11" s="74"/>
      <c r="P11" s="41" t="str">
        <f t="shared" si="1"/>
        <v/>
      </c>
      <c r="Q11" s="74"/>
      <c r="R11" s="41" t="str">
        <f t="shared" si="2"/>
        <v/>
      </c>
      <c r="S11" s="74"/>
      <c r="T11" s="46">
        <f t="shared" si="0"/>
        <v>357.3</v>
      </c>
      <c r="U11" s="47">
        <f t="shared" si="0"/>
        <v>6380</v>
      </c>
      <c r="V11" s="47">
        <f t="shared" si="0"/>
        <v>4180</v>
      </c>
      <c r="W11" s="41">
        <f t="shared" si="0"/>
        <v>0</v>
      </c>
      <c r="X11" s="41">
        <f t="shared" si="0"/>
        <v>0</v>
      </c>
      <c r="Y11" s="48">
        <f t="shared" si="0"/>
        <v>0</v>
      </c>
      <c r="Z11" s="47"/>
      <c r="AA11" s="47" t="str">
        <f t="shared" si="0"/>
        <v/>
      </c>
      <c r="AB11" s="41" t="str">
        <f>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料等'!$B$3:$B$25,_xlfn.XLOOKUP(H11,'(参考)宿泊料等'!$H$2:$BB$2,'(参考)宿泊料等'!$H$3:$BB$25,""),"")),""),"")</f>
        <v/>
      </c>
      <c r="AC11" s="41" t="str">
        <f t="shared" si="3"/>
        <v/>
      </c>
      <c r="AD11" s="42" t="str">
        <f>IF(R11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2" spans="1:30" ht="30" customHeight="1" thickBot="1">
      <c r="A12" s="76"/>
      <c r="B12" s="81">
        <v>0.77500000000000002</v>
      </c>
      <c r="C12" s="45" t="s">
        <v>79</v>
      </c>
      <c r="D12" s="82">
        <v>0.78611111111111109</v>
      </c>
      <c r="E12" s="219" t="s">
        <v>82</v>
      </c>
      <c r="F12" s="219" t="s">
        <v>81</v>
      </c>
      <c r="G12" s="219" t="s">
        <v>80</v>
      </c>
      <c r="H12" s="185"/>
      <c r="I12" s="83">
        <v>7.5</v>
      </c>
      <c r="J12" s="84">
        <v>157</v>
      </c>
      <c r="K12" s="74"/>
      <c r="L12" s="74"/>
      <c r="M12" s="74"/>
      <c r="N12" s="75"/>
      <c r="O12" s="74"/>
      <c r="P12" s="41" t="str">
        <f t="shared" si="1"/>
        <v/>
      </c>
      <c r="Q12" s="74"/>
      <c r="R12" s="41" t="str">
        <f t="shared" si="2"/>
        <v/>
      </c>
      <c r="S12" s="74"/>
      <c r="T12" s="46">
        <f t="shared" si="0"/>
        <v>7.5</v>
      </c>
      <c r="U12" s="47">
        <f t="shared" si="0"/>
        <v>157</v>
      </c>
      <c r="V12" s="47">
        <f t="shared" si="0"/>
        <v>0</v>
      </c>
      <c r="W12" s="41">
        <f t="shared" si="0"/>
        <v>0</v>
      </c>
      <c r="X12" s="41">
        <f t="shared" si="0"/>
        <v>0</v>
      </c>
      <c r="Y12" s="48">
        <f t="shared" si="0"/>
        <v>0</v>
      </c>
      <c r="Z12" s="47">
        <f t="shared" si="0"/>
        <v>0</v>
      </c>
      <c r="AA12" s="47" t="str">
        <f t="shared" si="0"/>
        <v/>
      </c>
      <c r="AB12" s="41" t="str">
        <f>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料等'!$B$3:$B$25,_xlfn.XLOOKUP(H12,'(参考)宿泊料等'!$H$2:$BB$2,'(参考)宿泊料等'!$H$3:$BB$25,""),"")),""),"")</f>
        <v/>
      </c>
      <c r="AC12" s="41" t="str">
        <f t="shared" si="3"/>
        <v/>
      </c>
      <c r="AD12" s="42" t="str">
        <f>IF(R12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3" spans="1:30" ht="30" customHeight="1" thickBot="1">
      <c r="A13" s="260" t="s">
        <v>86</v>
      </c>
      <c r="B13" s="261"/>
      <c r="C13" s="261"/>
      <c r="D13" s="261"/>
      <c r="E13" s="261"/>
      <c r="F13" s="261"/>
      <c r="G13" s="261"/>
      <c r="H13" s="261"/>
      <c r="I13" s="49">
        <f>SUM(I9:I12)</f>
        <v>729.6</v>
      </c>
      <c r="J13" s="50">
        <f>SUM(J9:J12)</f>
        <v>13074</v>
      </c>
      <c r="K13" s="50">
        <f>SUM(K9:K12)</f>
        <v>8360</v>
      </c>
      <c r="L13" s="50">
        <f t="shared" ref="L13:R13" si="4">SUM(L9:L12)</f>
        <v>0</v>
      </c>
      <c r="M13" s="50">
        <f t="shared" si="4"/>
        <v>0</v>
      </c>
      <c r="N13" s="50">
        <f t="shared" si="4"/>
        <v>0</v>
      </c>
      <c r="O13" s="50">
        <f t="shared" si="4"/>
        <v>0</v>
      </c>
      <c r="P13" s="50">
        <f t="shared" si="4"/>
        <v>1</v>
      </c>
      <c r="Q13" s="50">
        <f t="shared" si="4"/>
        <v>17000</v>
      </c>
      <c r="R13" s="50">
        <f t="shared" si="4"/>
        <v>1</v>
      </c>
      <c r="S13" s="50">
        <f>SUM(S9:S12)</f>
        <v>1600</v>
      </c>
      <c r="T13" s="53">
        <f>SUM(T9:T12)</f>
        <v>729.6</v>
      </c>
      <c r="U13" s="54">
        <f>SUM(U9:U12)</f>
        <v>13074</v>
      </c>
      <c r="V13" s="54">
        <f t="shared" ref="V13:AC13" si="5">SUM(V9:V12)</f>
        <v>8360</v>
      </c>
      <c r="W13" s="54">
        <f t="shared" si="5"/>
        <v>0</v>
      </c>
      <c r="X13" s="54">
        <f t="shared" si="5"/>
        <v>0</v>
      </c>
      <c r="Y13" s="54">
        <f t="shared" si="5"/>
        <v>0</v>
      </c>
      <c r="Z13" s="54">
        <f t="shared" si="5"/>
        <v>0</v>
      </c>
      <c r="AA13" s="54">
        <f t="shared" si="5"/>
        <v>1</v>
      </c>
      <c r="AB13" s="54">
        <f t="shared" si="5"/>
        <v>11000</v>
      </c>
      <c r="AC13" s="54">
        <f t="shared" si="5"/>
        <v>1</v>
      </c>
      <c r="AD13" s="56">
        <f>SUM(AD9:AD12)</f>
        <v>1600</v>
      </c>
    </row>
    <row r="14" spans="1:30" ht="16.5" thickBot="1">
      <c r="C14" s="7"/>
      <c r="H14" s="7"/>
      <c r="O14" s="57"/>
      <c r="P14" s="57"/>
      <c r="Q14" s="57"/>
      <c r="R14" s="57"/>
      <c r="S14" s="57"/>
      <c r="T14" s="57"/>
      <c r="U14" s="57"/>
      <c r="V14" s="57"/>
      <c r="W14" s="57"/>
      <c r="X14" s="57"/>
      <c r="Y14" s="57"/>
      <c r="Z14" s="57"/>
      <c r="AA14" s="57"/>
      <c r="AB14" s="57"/>
      <c r="AC14" s="57"/>
      <c r="AD14" s="57"/>
    </row>
    <row r="15" spans="1:30" ht="30" customHeight="1" thickBot="1">
      <c r="H15" s="58"/>
      <c r="I15" s="262" t="s">
        <v>40</v>
      </c>
      <c r="J15" s="256"/>
      <c r="K15" s="256"/>
      <c r="L15" s="256"/>
      <c r="M15" s="256"/>
      <c r="N15" s="256"/>
      <c r="O15" s="257">
        <f>SUM(J13,K13,M13,O13,Q13,S13,K5)</f>
        <v>40034</v>
      </c>
      <c r="P15" s="258"/>
      <c r="Q15" s="258"/>
      <c r="R15" s="258"/>
      <c r="S15" s="259"/>
      <c r="T15" s="255" t="s">
        <v>87</v>
      </c>
      <c r="U15" s="256"/>
      <c r="V15" s="256"/>
      <c r="W15" s="256"/>
      <c r="X15" s="256"/>
      <c r="Y15" s="256"/>
      <c r="Z15" s="257">
        <f>SUM(U13,V13,X13,Z13,AB13,AD13,V5)</f>
        <v>34034</v>
      </c>
      <c r="AA15" s="258"/>
      <c r="AB15" s="258"/>
      <c r="AC15" s="258"/>
      <c r="AD15" s="259"/>
    </row>
    <row r="16" spans="1:30" ht="30" customHeight="1" thickBot="1">
      <c r="A16" s="263" t="s">
        <v>88</v>
      </c>
      <c r="B16" s="263"/>
      <c r="C16" s="263"/>
      <c r="D16" s="263"/>
      <c r="E16" s="263"/>
      <c r="F16" s="263"/>
      <c r="G16" s="263"/>
      <c r="H16" s="263"/>
      <c r="I16" s="264"/>
      <c r="J16" s="264"/>
      <c r="K16" s="264"/>
      <c r="L16" s="264"/>
      <c r="M16" s="264"/>
      <c r="N16" s="264"/>
      <c r="O16" s="59"/>
      <c r="P16" s="59"/>
      <c r="Q16" s="59"/>
      <c r="R16" s="59"/>
      <c r="S16" s="59"/>
      <c r="T16" s="255" t="s">
        <v>89</v>
      </c>
      <c r="U16" s="256"/>
      <c r="V16" s="256"/>
      <c r="W16" s="256"/>
      <c r="X16" s="256"/>
      <c r="Y16" s="256"/>
      <c r="Z16" s="257">
        <f>O15-Z15</f>
        <v>6000</v>
      </c>
      <c r="AA16" s="258"/>
      <c r="AB16" s="258"/>
      <c r="AC16" s="258"/>
      <c r="AD16" s="259"/>
    </row>
  </sheetData>
  <sheetProtection sheet="1" selectLockedCells="1"/>
  <protectedRanges>
    <protectedRange sqref="L9:O12 Q9:Q12 S9:S12" name="範囲1"/>
    <protectedRange sqref="K5 P5 S5" name="範囲1_1"/>
    <protectedRange sqref="A9:B11 D9:K11" name="範囲1_2"/>
    <protectedRange sqref="A12:B12 D12:K12" name="範囲1_1_1"/>
  </protectedRanges>
  <mergeCells count="34">
    <mergeCell ref="W6:X6"/>
    <mergeCell ref="V5:X5"/>
    <mergeCell ref="Y5:Z5"/>
    <mergeCell ref="N5:O5"/>
    <mergeCell ref="P6:Q6"/>
    <mergeCell ref="AC6:AD6"/>
    <mergeCell ref="AA6:AB6"/>
    <mergeCell ref="R6:S6"/>
    <mergeCell ref="A3:AD3"/>
    <mergeCell ref="T4:AD4"/>
    <mergeCell ref="I4:S4"/>
    <mergeCell ref="B6:D6"/>
    <mergeCell ref="B5:D5"/>
    <mergeCell ref="Q5:R5"/>
    <mergeCell ref="AB5:AC5"/>
    <mergeCell ref="I6:K6"/>
    <mergeCell ref="N6:O6"/>
    <mergeCell ref="T6:V6"/>
    <mergeCell ref="Y6:Z6"/>
    <mergeCell ref="L6:M6"/>
    <mergeCell ref="T5:U5"/>
    <mergeCell ref="T16:Y16"/>
    <mergeCell ref="Z16:AD16"/>
    <mergeCell ref="A13:H13"/>
    <mergeCell ref="I15:N15"/>
    <mergeCell ref="O15:S15"/>
    <mergeCell ref="T15:Y15"/>
    <mergeCell ref="A16:N16"/>
    <mergeCell ref="Z15:AD15"/>
    <mergeCell ref="K5:M5"/>
    <mergeCell ref="E2:F2"/>
    <mergeCell ref="I5:J5"/>
    <mergeCell ref="Y1:AD1"/>
    <mergeCell ref="A1:F1"/>
  </mergeCells>
  <phoneticPr fontId="5"/>
  <conditionalFormatting sqref="A9:O12">
    <cfRule type="containsBlanks" dxfId="27" priority="1">
      <formula>LEN(TRIM(A9))=0</formula>
    </cfRule>
  </conditionalFormatting>
  <conditionalFormatting sqref="K5:M5 P5 S5">
    <cfRule type="containsBlanks" dxfId="26" priority="2">
      <formula>LEN(TRIM(K5))=0</formula>
    </cfRule>
  </conditionalFormatting>
  <conditionalFormatting sqref="Q9:Q12">
    <cfRule type="containsBlanks" dxfId="25" priority="4">
      <formula>LEN(TRIM(Q9))=0</formula>
    </cfRule>
  </conditionalFormatting>
  <conditionalFormatting sqref="S9:S12">
    <cfRule type="containsBlanks" dxfId="24" priority="3">
      <formula>LEN(TRIM(S9))=0</formula>
    </cfRule>
  </conditionalFormatting>
  <dataValidations count="1">
    <dataValidation type="list" allowBlank="1" showInputMessage="1" showErrorMessage="1" sqref="S5 P5" xr:uid="{3F2AE545-C637-42FD-95B1-97DAA8107795}">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I39"/>
  <sheetViews>
    <sheetView showZeros="0" view="pageBreakPreview" zoomScaleNormal="100" zoomScaleSheetLayoutView="100" workbookViewId="0">
      <selection activeCell="K10" sqref="K10:Q10"/>
    </sheetView>
  </sheetViews>
  <sheetFormatPr defaultColWidth="2.42578125" defaultRowHeight="15" customHeight="1"/>
  <cols>
    <col min="1" max="16384" width="2.42578125" style="9"/>
  </cols>
  <sheetData>
    <row r="1" spans="1:35" ht="15" customHeight="1">
      <c r="A1" s="235" t="s">
        <v>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row>
    <row r="2" spans="1:35" ht="15" customHeight="1">
      <c r="A2" s="8"/>
      <c r="B2" s="237" t="s">
        <v>1</v>
      </c>
      <c r="C2" s="237"/>
      <c r="D2" s="237"/>
      <c r="E2" s="237"/>
      <c r="F2" s="237"/>
      <c r="G2" s="237"/>
      <c r="H2" s="237"/>
      <c r="I2" s="237"/>
      <c r="J2" s="237"/>
      <c r="K2" s="237"/>
      <c r="L2" s="237"/>
      <c r="M2" s="238"/>
      <c r="N2" s="238"/>
      <c r="O2" s="238"/>
      <c r="P2" s="238"/>
      <c r="Q2" s="238"/>
      <c r="R2" s="238"/>
      <c r="S2" s="238"/>
      <c r="T2" s="238"/>
      <c r="U2" s="8"/>
      <c r="V2" s="8"/>
      <c r="W2" s="8"/>
      <c r="X2" s="8"/>
      <c r="Y2" s="8"/>
      <c r="Z2" s="8"/>
      <c r="AA2" s="8"/>
      <c r="AB2" s="8"/>
      <c r="AC2" s="8"/>
      <c r="AD2" s="8"/>
      <c r="AE2" s="8"/>
      <c r="AF2" s="8"/>
      <c r="AG2" s="8"/>
      <c r="AH2" s="8"/>
      <c r="AI2" s="8"/>
    </row>
    <row r="3" spans="1:35" ht="15" customHeight="1">
      <c r="B3" s="60"/>
    </row>
    <row r="4" spans="1:35" ht="15.75">
      <c r="A4" s="236" t="s">
        <v>90</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row>
    <row r="5" spans="1:35" ht="15" customHeight="1">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row>
    <row r="6" spans="1:35" ht="15" customHeight="1">
      <c r="B6" s="60"/>
      <c r="T6" s="62"/>
      <c r="U6" s="243"/>
      <c r="V6" s="243"/>
      <c r="W6" s="243"/>
      <c r="X6" s="243"/>
      <c r="Y6" s="243"/>
      <c r="Z6" s="243"/>
      <c r="AA6" s="243"/>
      <c r="AB6" s="243"/>
      <c r="AC6" s="243"/>
      <c r="AD6" s="243"/>
      <c r="AE6" s="243"/>
      <c r="AF6" s="243"/>
      <c r="AG6" s="243"/>
      <c r="AH6" s="243"/>
      <c r="AI6" s="243"/>
    </row>
    <row r="7" spans="1:35" ht="15" customHeight="1">
      <c r="B7" s="60"/>
      <c r="U7" s="243"/>
      <c r="V7" s="243"/>
      <c r="W7" s="243"/>
      <c r="X7" s="243"/>
      <c r="Y7" s="243"/>
      <c r="Z7" s="243"/>
      <c r="AA7" s="243"/>
      <c r="AB7" s="243"/>
      <c r="AC7" s="243"/>
      <c r="AD7" s="243"/>
      <c r="AE7" s="243"/>
      <c r="AF7" s="243"/>
      <c r="AG7" s="243"/>
      <c r="AH7" s="243"/>
      <c r="AI7" s="243"/>
    </row>
    <row r="8" spans="1:35" ht="15" customHeight="1">
      <c r="B8" s="60"/>
      <c r="U8" s="243"/>
      <c r="V8" s="243"/>
      <c r="W8" s="243"/>
      <c r="X8" s="243"/>
      <c r="Y8" s="243"/>
      <c r="Z8" s="243"/>
      <c r="AA8" s="243"/>
      <c r="AB8" s="243"/>
      <c r="AC8" s="243"/>
      <c r="AD8" s="243"/>
      <c r="AE8" s="243"/>
      <c r="AF8" s="243"/>
      <c r="AG8" s="243"/>
      <c r="AH8" s="243"/>
      <c r="AI8" s="243"/>
    </row>
    <row r="9" spans="1:35" ht="15" customHeight="1">
      <c r="B9" s="9" t="s">
        <v>6</v>
      </c>
    </row>
    <row r="10" spans="1:35" ht="15" customHeight="1">
      <c r="C10" s="9" t="s">
        <v>7</v>
      </c>
      <c r="D10" s="221" t="s">
        <v>8</v>
      </c>
      <c r="E10" s="221"/>
      <c r="F10" s="221"/>
      <c r="G10" s="221"/>
      <c r="H10" s="221"/>
      <c r="I10" s="221"/>
      <c r="J10" s="9" t="s">
        <v>9</v>
      </c>
      <c r="K10" s="244"/>
      <c r="L10" s="244"/>
      <c r="M10" s="244"/>
      <c r="N10" s="244"/>
      <c r="O10" s="244"/>
      <c r="P10" s="244"/>
      <c r="Q10" s="244"/>
      <c r="R10" s="68"/>
      <c r="S10" s="239"/>
      <c r="T10" s="240"/>
      <c r="U10" s="240"/>
      <c r="V10" s="240"/>
      <c r="W10" s="9" t="str">
        <f>IF(S10="","","～")</f>
        <v/>
      </c>
      <c r="X10" s="239"/>
      <c r="Y10" s="240"/>
      <c r="Z10" s="240"/>
      <c r="AA10" s="240"/>
    </row>
    <row r="11" spans="1:35" ht="15" customHeight="1">
      <c r="B11" s="60" t="s">
        <v>10</v>
      </c>
      <c r="K11" s="244"/>
      <c r="L11" s="244"/>
      <c r="M11" s="244"/>
      <c r="N11" s="244"/>
      <c r="O11" s="244"/>
      <c r="P11" s="244"/>
      <c r="Q11" s="244"/>
      <c r="R11" s="68"/>
      <c r="S11" s="239"/>
      <c r="T11" s="240"/>
      <c r="U11" s="240"/>
      <c r="V11" s="240"/>
      <c r="W11" s="9" t="str">
        <f>IF(S11="","","～")</f>
        <v/>
      </c>
      <c r="X11" s="239"/>
      <c r="Y11" s="240"/>
      <c r="Z11" s="240"/>
      <c r="AA11" s="240"/>
    </row>
    <row r="12" spans="1:35" ht="15" customHeight="1">
      <c r="B12" s="60"/>
      <c r="C12" s="9" t="s">
        <v>11</v>
      </c>
      <c r="D12" s="221" t="s">
        <v>12</v>
      </c>
      <c r="E12" s="221"/>
      <c r="F12" s="221"/>
      <c r="G12" s="221"/>
      <c r="H12" s="221"/>
      <c r="I12" s="221"/>
      <c r="J12" s="9" t="s">
        <v>9</v>
      </c>
      <c r="K12" s="247" t="s">
        <v>13</v>
      </c>
      <c r="L12" s="247"/>
      <c r="M12" s="247"/>
      <c r="N12" s="243"/>
      <c r="O12" s="243"/>
      <c r="P12" s="243"/>
      <c r="Q12" s="243"/>
      <c r="R12" s="243"/>
      <c r="S12" s="243"/>
      <c r="T12" s="243"/>
      <c r="U12" s="243"/>
      <c r="V12" s="243"/>
      <c r="W12" s="243"/>
      <c r="X12" s="243"/>
      <c r="Y12" s="243"/>
      <c r="Z12" s="243"/>
      <c r="AA12" s="243"/>
      <c r="AB12" s="243"/>
      <c r="AC12" s="243"/>
      <c r="AD12" s="243"/>
      <c r="AE12" s="243"/>
      <c r="AF12" s="243"/>
      <c r="AG12" s="243"/>
      <c r="AH12" s="243"/>
      <c r="AI12" s="243"/>
    </row>
    <row r="13" spans="1:35" ht="15" customHeight="1">
      <c r="B13" s="60"/>
      <c r="K13" s="247" t="s">
        <v>15</v>
      </c>
      <c r="L13" s="247"/>
      <c r="M13" s="247"/>
      <c r="N13" s="243"/>
      <c r="O13" s="243"/>
      <c r="P13" s="243"/>
      <c r="Q13" s="243"/>
      <c r="R13" s="243"/>
      <c r="S13" s="243"/>
      <c r="T13" s="243"/>
      <c r="U13" s="243"/>
      <c r="V13" s="243"/>
      <c r="W13" s="243"/>
      <c r="X13" s="243"/>
      <c r="Y13" s="243"/>
      <c r="Z13" s="243"/>
      <c r="AA13" s="243"/>
      <c r="AB13" s="243"/>
      <c r="AC13" s="243"/>
      <c r="AD13" s="243"/>
      <c r="AE13" s="243"/>
      <c r="AF13" s="243"/>
      <c r="AG13" s="243"/>
      <c r="AH13" s="243"/>
      <c r="AI13" s="243"/>
    </row>
    <row r="14" spans="1:35" ht="15" customHeight="1">
      <c r="B14" s="60"/>
      <c r="C14" s="9" t="s">
        <v>17</v>
      </c>
      <c r="D14" s="221" t="s">
        <v>18</v>
      </c>
      <c r="E14" s="221"/>
      <c r="F14" s="221"/>
      <c r="G14" s="221"/>
      <c r="H14" s="221"/>
      <c r="I14" s="221"/>
      <c r="J14" s="9" t="s">
        <v>9</v>
      </c>
      <c r="K14" s="241" t="s">
        <v>19</v>
      </c>
      <c r="L14" s="241"/>
      <c r="M14" s="241"/>
      <c r="N14" s="246"/>
      <c r="O14" s="246"/>
      <c r="P14" s="246"/>
      <c r="Q14" s="246"/>
      <c r="R14" s="246"/>
      <c r="S14" s="246"/>
      <c r="T14" s="241" t="s">
        <v>21</v>
      </c>
      <c r="U14" s="241"/>
      <c r="V14" s="241"/>
      <c r="W14" s="245"/>
      <c r="X14" s="245"/>
      <c r="Y14" s="245"/>
      <c r="Z14" s="245"/>
      <c r="AA14" s="245"/>
      <c r="AB14" s="245"/>
      <c r="AC14" s="245"/>
      <c r="AD14" s="245"/>
      <c r="AE14" s="245"/>
      <c r="AF14" s="245"/>
      <c r="AG14" s="245"/>
      <c r="AH14" s="245"/>
      <c r="AI14" s="245"/>
    </row>
    <row r="15" spans="1:35" ht="15" customHeight="1">
      <c r="B15" s="60"/>
      <c r="K15" s="230" t="s">
        <v>23</v>
      </c>
      <c r="L15" s="230"/>
      <c r="M15" s="230"/>
      <c r="N15" s="234"/>
      <c r="O15" s="234"/>
      <c r="P15" s="234"/>
      <c r="Q15" s="234"/>
      <c r="R15" s="234"/>
      <c r="S15" s="234"/>
      <c r="T15" s="230" t="s">
        <v>25</v>
      </c>
      <c r="U15" s="230"/>
      <c r="V15" s="230"/>
      <c r="W15" s="233"/>
      <c r="X15" s="233"/>
      <c r="Y15" s="233"/>
      <c r="Z15" s="233"/>
      <c r="AA15" s="233"/>
      <c r="AB15" s="233"/>
      <c r="AC15" s="233"/>
      <c r="AD15" s="233"/>
      <c r="AE15" s="233"/>
      <c r="AF15" s="233"/>
      <c r="AG15" s="233"/>
      <c r="AH15" s="233"/>
      <c r="AI15" s="233"/>
    </row>
    <row r="16" spans="1:35" ht="15" customHeight="1">
      <c r="B16" s="60"/>
      <c r="K16" s="230" t="s">
        <v>26</v>
      </c>
      <c r="L16" s="230"/>
      <c r="M16" s="230"/>
      <c r="N16" s="234"/>
      <c r="O16" s="234"/>
      <c r="P16" s="234"/>
      <c r="Q16" s="234"/>
      <c r="R16" s="234"/>
      <c r="S16" s="234"/>
      <c r="T16" s="230" t="s">
        <v>27</v>
      </c>
      <c r="U16" s="230"/>
      <c r="V16" s="230"/>
      <c r="W16" s="233"/>
      <c r="X16" s="233"/>
      <c r="Y16" s="233"/>
      <c r="Z16" s="233"/>
      <c r="AA16" s="233"/>
      <c r="AB16" s="233"/>
      <c r="AC16" s="233"/>
      <c r="AD16" s="233"/>
      <c r="AE16" s="233"/>
      <c r="AF16" s="233"/>
      <c r="AG16" s="233"/>
      <c r="AH16" s="233"/>
      <c r="AI16" s="233"/>
    </row>
    <row r="17" spans="2:35" ht="15" customHeight="1">
      <c r="B17" s="60"/>
    </row>
    <row r="18" spans="2:35" ht="15" customHeight="1">
      <c r="B18" s="60"/>
      <c r="C18" s="9" t="s">
        <v>28</v>
      </c>
      <c r="E18"/>
      <c r="F18"/>
      <c r="G18"/>
      <c r="H18"/>
      <c r="I18"/>
      <c r="J18"/>
      <c r="K18"/>
      <c r="L18"/>
      <c r="M18"/>
      <c r="N18"/>
      <c r="O18"/>
      <c r="P18"/>
      <c r="Q18"/>
      <c r="R18"/>
      <c r="S18"/>
      <c r="T18"/>
      <c r="U18"/>
      <c r="V18"/>
      <c r="W18"/>
      <c r="X18"/>
      <c r="Y18"/>
      <c r="Z18"/>
      <c r="AA18"/>
      <c r="AB18"/>
      <c r="AC18"/>
      <c r="AD18"/>
      <c r="AE18"/>
      <c r="AF18"/>
      <c r="AG18"/>
      <c r="AH18"/>
      <c r="AI18"/>
    </row>
    <row r="19" spans="2:35" ht="15" customHeight="1">
      <c r="D19" s="227" t="s">
        <v>29</v>
      </c>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row>
    <row r="20" spans="2:35" ht="15" customHeight="1">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row>
    <row r="21" spans="2:35" ht="15" customHeight="1">
      <c r="B21" s="60"/>
      <c r="C21" s="9" t="s">
        <v>30</v>
      </c>
      <c r="D21" s="221" t="s">
        <v>31</v>
      </c>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row>
    <row r="22" spans="2:35" ht="15" customHeight="1">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row>
    <row r="23" spans="2:35" ht="15" customHeight="1">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row>
    <row r="24" spans="2:35" ht="15" customHeight="1">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row>
    <row r="25" spans="2:35" ht="15" customHeight="1">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row>
    <row r="26" spans="2:35" ht="15" customHeight="1">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row>
    <row r="27" spans="2:35" ht="15" customHeight="1">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row>
    <row r="28" spans="2:35" ht="15" customHeight="1">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row>
    <row r="29" spans="2:35" s="7" customFormat="1" ht="15" customHeight="1"/>
    <row r="30" spans="2:35" ht="15" customHeight="1">
      <c r="B30" s="66" t="s">
        <v>91</v>
      </c>
      <c r="C30" s="221" t="s">
        <v>33</v>
      </c>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row>
    <row r="31" spans="2:35" ht="15" customHeight="1">
      <c r="C31" s="222" t="s">
        <v>34</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I31" s="63"/>
    </row>
    <row r="32" spans="2:35" ht="15" customHeight="1">
      <c r="AH32" s="64"/>
      <c r="AI32" s="63"/>
    </row>
    <row r="33" spans="1:35" ht="15" customHeight="1">
      <c r="B33" s="66" t="s">
        <v>92</v>
      </c>
      <c r="C33" s="221" t="s">
        <v>35</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row>
    <row r="34" spans="1:35" ht="15" customHeight="1">
      <c r="C34" s="220" t="s">
        <v>36</v>
      </c>
      <c r="D34" s="220"/>
      <c r="E34" s="220"/>
      <c r="F34" s="220"/>
      <c r="G34" s="220"/>
      <c r="H34" s="220"/>
      <c r="I34" s="220"/>
      <c r="J34" s="223">
        <f>M35</f>
        <v>0</v>
      </c>
      <c r="K34" s="223"/>
      <c r="L34" s="223"/>
      <c r="M34" s="223"/>
      <c r="N34" s="226" t="s">
        <v>37</v>
      </c>
      <c r="O34" s="226"/>
      <c r="P34" s="226"/>
      <c r="Q34" s="226"/>
      <c r="R34" s="226"/>
      <c r="S34" s="226"/>
      <c r="T34" s="226"/>
      <c r="U34" s="226"/>
      <c r="V34" s="231">
        <f>V35</f>
        <v>0</v>
      </c>
      <c r="W34" s="231"/>
      <c r="X34" s="231"/>
      <c r="Y34" s="231"/>
      <c r="Z34" s="226" t="s">
        <v>38</v>
      </c>
      <c r="AA34" s="226"/>
      <c r="AB34" s="226"/>
      <c r="AC34" s="226"/>
      <c r="AD34" s="226"/>
      <c r="AE34" s="231">
        <f>AE35</f>
        <v>0</v>
      </c>
      <c r="AF34" s="231"/>
      <c r="AG34" s="231"/>
      <c r="AH34" s="231"/>
    </row>
    <row r="35" spans="1:35" ht="15" customHeight="1">
      <c r="C35" s="65"/>
      <c r="D35" s="225" t="s">
        <v>39</v>
      </c>
      <c r="E35" s="225"/>
      <c r="F35" s="225"/>
      <c r="G35" s="224" t="s">
        <v>40</v>
      </c>
      <c r="H35" s="224"/>
      <c r="I35" s="224"/>
      <c r="J35" s="224"/>
      <c r="K35" s="224"/>
      <c r="L35" s="224"/>
      <c r="M35" s="223">
        <f>SUM('A(公共)'!O36,'B(公共)'!O36,'C(公共)'!O36)</f>
        <v>0</v>
      </c>
      <c r="N35" s="223"/>
      <c r="O35" s="223"/>
      <c r="P35" s="224" t="s">
        <v>41</v>
      </c>
      <c r="Q35" s="224"/>
      <c r="R35" s="224"/>
      <c r="S35" s="224"/>
      <c r="T35" s="224"/>
      <c r="U35" s="224"/>
      <c r="V35" s="223">
        <f>SUM('A(公共)'!Z36,'B(公共)'!Z36,'C(公共)'!Z36)</f>
        <v>0</v>
      </c>
      <c r="W35" s="223"/>
      <c r="X35" s="223"/>
      <c r="Z35" s="226" t="s">
        <v>38</v>
      </c>
      <c r="AA35" s="226"/>
      <c r="AB35" s="226"/>
      <c r="AC35" s="226"/>
      <c r="AD35" s="226"/>
      <c r="AE35" s="223">
        <f>M35-V35</f>
        <v>0</v>
      </c>
      <c r="AF35" s="223"/>
      <c r="AG35" s="223"/>
    </row>
    <row r="36" spans="1:35" ht="15" customHeight="1">
      <c r="D36" s="222" t="s">
        <v>42</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63"/>
    </row>
    <row r="37" spans="1:35" ht="15" customHeight="1">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row>
    <row r="38" spans="1:35" ht="15" customHeight="1">
      <c r="A38" s="228" t="s">
        <v>43</v>
      </c>
      <c r="B38" s="228"/>
      <c r="C38" s="229" t="s">
        <v>44</v>
      </c>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row>
    <row r="39" spans="1:35" ht="15" customHeight="1">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row>
  </sheetData>
  <sheetProtection sheet="1" selectLockedCells="1"/>
  <mergeCells count="53">
    <mergeCell ref="U8:AI8"/>
    <mergeCell ref="A1:AI1"/>
    <mergeCell ref="B2:L2"/>
    <mergeCell ref="M2:T2"/>
    <mergeCell ref="A4:AI4"/>
    <mergeCell ref="U6:AI7"/>
    <mergeCell ref="D10:I10"/>
    <mergeCell ref="K10:Q10"/>
    <mergeCell ref="S10:V10"/>
    <mergeCell ref="X10:AA10"/>
    <mergeCell ref="K11:Q11"/>
    <mergeCell ref="S11:V11"/>
    <mergeCell ref="X11:AA11"/>
    <mergeCell ref="D14:I14"/>
    <mergeCell ref="K14:M14"/>
    <mergeCell ref="N14:S14"/>
    <mergeCell ref="T14:V14"/>
    <mergeCell ref="W14:AI14"/>
    <mergeCell ref="D12:I12"/>
    <mergeCell ref="K12:M12"/>
    <mergeCell ref="N12:AI12"/>
    <mergeCell ref="K13:M13"/>
    <mergeCell ref="N13:AI13"/>
    <mergeCell ref="K15:M15"/>
    <mergeCell ref="N15:S15"/>
    <mergeCell ref="T15:V15"/>
    <mergeCell ref="W15:AI15"/>
    <mergeCell ref="K16:M16"/>
    <mergeCell ref="N16:S16"/>
    <mergeCell ref="T16:V16"/>
    <mergeCell ref="W16:AI16"/>
    <mergeCell ref="AE34:AH34"/>
    <mergeCell ref="D19:AI20"/>
    <mergeCell ref="D21:AI21"/>
    <mergeCell ref="C30:AI30"/>
    <mergeCell ref="C31:AG31"/>
    <mergeCell ref="C33:AI33"/>
    <mergeCell ref="AE35:AG35"/>
    <mergeCell ref="D36:AH36"/>
    <mergeCell ref="A38:B38"/>
    <mergeCell ref="C38:AI39"/>
    <mergeCell ref="D22:AI28"/>
    <mergeCell ref="D35:F35"/>
    <mergeCell ref="G35:L35"/>
    <mergeCell ref="M35:O35"/>
    <mergeCell ref="P35:U35"/>
    <mergeCell ref="V35:X35"/>
    <mergeCell ref="Z35:AD35"/>
    <mergeCell ref="C34:I34"/>
    <mergeCell ref="J34:M34"/>
    <mergeCell ref="N34:U34"/>
    <mergeCell ref="V34:Y34"/>
    <mergeCell ref="Z34:AD34"/>
  </mergeCells>
  <phoneticPr fontId="5"/>
  <conditionalFormatting sqref="K10:Q11 S10:V11 X10:AA11">
    <cfRule type="containsBlanks" dxfId="23" priority="1">
      <formula>LEN(TRIM(K10))=0</formula>
    </cfRule>
  </conditionalFormatting>
  <conditionalFormatting sqref="M2:T2 U6:AI8 N12:AI13 N14:S16 W14:AI16 D19:AI20 D22">
    <cfRule type="containsBlanks" dxfId="22" priority="2">
      <formula>LEN(TRIM(D2))=0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'(参考)宿泊料等'!$B$3:$B$25</xm:f>
          </x14:formula1>
          <xm:sqref>N14:S14 N15:S15 N16:S16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AD37"/>
  <sheetViews>
    <sheetView showZeros="0" view="pageBreakPreview" topLeftCell="A18" zoomScale="90" zoomScaleNormal="70" zoomScaleSheetLayoutView="90" workbookViewId="0">
      <selection activeCell="Z32" sqref="Z32"/>
    </sheetView>
  </sheetViews>
  <sheetFormatPr defaultColWidth="2.5703125" defaultRowHeight="37.5" customHeight="1"/>
  <cols>
    <col min="1" max="1" width="8.7109375" style="7" customWidth="1"/>
    <col min="2" max="2" width="7.5703125" style="7" customWidth="1"/>
    <col min="3" max="3" width="4.28515625" style="11" bestFit="1" customWidth="1"/>
    <col min="4" max="4" width="7.5703125" style="7" customWidth="1"/>
    <col min="5" max="7" width="12.42578125" style="7" customWidth="1"/>
    <col min="8" max="8" width="7.42578125" style="11" customWidth="1"/>
    <col min="9" max="30" width="7.42578125" style="7" customWidth="1"/>
    <col min="31" max="16384" width="2.5703125" style="7"/>
  </cols>
  <sheetData>
    <row r="1" spans="1:30" ht="15.75">
      <c r="A1" s="67" t="s">
        <v>0</v>
      </c>
      <c r="B1" s="67"/>
      <c r="C1" s="67"/>
      <c r="D1" s="67"/>
      <c r="E1" s="67"/>
      <c r="F1" s="67"/>
      <c r="G1" s="67"/>
      <c r="H1" s="67"/>
      <c r="I1" s="67"/>
      <c r="J1" s="67"/>
      <c r="K1" s="67"/>
      <c r="L1" s="67"/>
      <c r="M1" s="67"/>
      <c r="N1" s="67"/>
      <c r="O1" s="67"/>
      <c r="P1" s="67"/>
      <c r="Q1" s="67"/>
      <c r="R1" s="67"/>
      <c r="S1" s="67"/>
      <c r="T1" s="67"/>
      <c r="U1" s="67"/>
      <c r="V1" s="67"/>
      <c r="W1" s="253">
        <f>'計画書(公共)'!U6</f>
        <v>0</v>
      </c>
      <c r="X1" s="253"/>
      <c r="Y1" s="253"/>
      <c r="Z1" s="253"/>
      <c r="AA1" s="253"/>
      <c r="AB1" s="253"/>
      <c r="AC1" s="253"/>
      <c r="AD1" s="253"/>
    </row>
    <row r="2" spans="1:30" s="9" customFormat="1" ht="15" customHeight="1">
      <c r="A2" s="169" t="s">
        <v>45</v>
      </c>
      <c r="B2" s="169"/>
      <c r="C2" s="169"/>
      <c r="D2" s="169"/>
      <c r="E2" s="290">
        <f>'計画書(公共)'!M2</f>
        <v>0</v>
      </c>
      <c r="F2" s="290"/>
      <c r="G2" s="169"/>
      <c r="H2" s="169"/>
      <c r="I2" s="169"/>
      <c r="J2" s="169"/>
      <c r="K2" s="169"/>
      <c r="L2" s="169"/>
      <c r="M2" s="169"/>
      <c r="N2" s="169"/>
      <c r="O2" s="169"/>
      <c r="P2" s="169"/>
      <c r="Q2" s="169"/>
      <c r="R2" s="169"/>
      <c r="S2" s="169"/>
      <c r="T2" s="169"/>
      <c r="U2" s="169"/>
      <c r="V2" s="169"/>
      <c r="W2" s="169"/>
      <c r="X2" s="169"/>
      <c r="Y2" s="169"/>
      <c r="Z2" s="169"/>
      <c r="AA2" s="169"/>
      <c r="AB2" s="169"/>
      <c r="AC2" s="169"/>
      <c r="AD2" s="169"/>
    </row>
    <row r="3" spans="1:30" ht="16.5" customHeight="1" thickBot="1">
      <c r="A3" s="270" t="s">
        <v>93</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row>
    <row r="4" spans="1:30" ht="15.75" customHeight="1">
      <c r="E4" s="67"/>
      <c r="F4" s="67"/>
      <c r="G4" s="67"/>
      <c r="H4" s="204"/>
      <c r="I4" s="272" t="s">
        <v>47</v>
      </c>
      <c r="J4" s="273"/>
      <c r="K4" s="273"/>
      <c r="L4" s="273"/>
      <c r="M4" s="273"/>
      <c r="N4" s="273"/>
      <c r="O4" s="273"/>
      <c r="P4" s="273"/>
      <c r="Q4" s="273"/>
      <c r="R4" s="273"/>
      <c r="S4" s="274"/>
      <c r="T4" s="272" t="s">
        <v>48</v>
      </c>
      <c r="U4" s="273"/>
      <c r="V4" s="273"/>
      <c r="W4" s="273"/>
      <c r="X4" s="273"/>
      <c r="Y4" s="273"/>
      <c r="Z4" s="273"/>
      <c r="AA4" s="273"/>
      <c r="AB4" s="273"/>
      <c r="AC4" s="273"/>
      <c r="AD4" s="274"/>
    </row>
    <row r="5" spans="1:30" ht="27.75" customHeight="1">
      <c r="A5" s="11" t="s">
        <v>49</v>
      </c>
      <c r="B5" s="275">
        <f>'計画書(公共)'!W14</f>
        <v>0</v>
      </c>
      <c r="C5" s="275"/>
      <c r="D5" s="275"/>
      <c r="E5" s="275"/>
      <c r="F5" s="161"/>
      <c r="G5" s="161"/>
      <c r="H5" s="205"/>
      <c r="I5" s="251" t="s">
        <v>50</v>
      </c>
      <c r="J5" s="252"/>
      <c r="K5" s="248"/>
      <c r="L5" s="249"/>
      <c r="M5" s="250"/>
      <c r="N5" s="286" t="s">
        <v>51</v>
      </c>
      <c r="O5" s="287"/>
      <c r="P5" s="206"/>
      <c r="Q5" s="276" t="s">
        <v>53</v>
      </c>
      <c r="R5" s="277"/>
      <c r="S5" s="207"/>
      <c r="T5" s="251" t="s">
        <v>50</v>
      </c>
      <c r="U5" s="252"/>
      <c r="V5" s="283">
        <f>K5</f>
        <v>0</v>
      </c>
      <c r="W5" s="284"/>
      <c r="X5" s="285"/>
      <c r="Y5" s="286" t="s">
        <v>51</v>
      </c>
      <c r="Z5" s="287"/>
      <c r="AA5" s="208">
        <f>P5</f>
        <v>0</v>
      </c>
      <c r="AB5" s="276" t="s">
        <v>53</v>
      </c>
      <c r="AC5" s="277"/>
      <c r="AD5" s="209">
        <f>S5</f>
        <v>0</v>
      </c>
    </row>
    <row r="6" spans="1:30" ht="27.75" customHeight="1" thickBot="1">
      <c r="A6" s="11" t="s">
        <v>55</v>
      </c>
      <c r="B6" s="289">
        <f>'計画書(公共)'!N14</f>
        <v>0</v>
      </c>
      <c r="C6" s="289"/>
      <c r="D6" s="289"/>
      <c r="E6" s="289"/>
      <c r="I6" s="278" t="s">
        <v>56</v>
      </c>
      <c r="J6" s="279"/>
      <c r="K6" s="279"/>
      <c r="L6" s="281" t="s">
        <v>57</v>
      </c>
      <c r="M6" s="282"/>
      <c r="N6" s="280" t="s">
        <v>58</v>
      </c>
      <c r="O6" s="279"/>
      <c r="P6" s="288" t="s">
        <v>59</v>
      </c>
      <c r="Q6" s="288"/>
      <c r="R6" s="268" t="s">
        <v>60</v>
      </c>
      <c r="S6" s="269"/>
      <c r="T6" s="278" t="str">
        <f>I6</f>
        <v>鉄道賃</v>
      </c>
      <c r="U6" s="279"/>
      <c r="V6" s="279"/>
      <c r="W6" s="281" t="str">
        <f>L6</f>
        <v>航空賃</v>
      </c>
      <c r="X6" s="282"/>
      <c r="Y6" s="280" t="s">
        <v>58</v>
      </c>
      <c r="Z6" s="279"/>
      <c r="AA6" s="265" t="str">
        <f>P6</f>
        <v>宿泊費</v>
      </c>
      <c r="AB6" s="267"/>
      <c r="AC6" s="265" t="str">
        <f>R6</f>
        <v>宿泊手当</v>
      </c>
      <c r="AD6" s="266"/>
    </row>
    <row r="7" spans="1:30" ht="27.75" customHeight="1">
      <c r="A7" s="12" t="s">
        <v>61</v>
      </c>
      <c r="B7" s="13" t="s">
        <v>62</v>
      </c>
      <c r="C7" s="14" t="s">
        <v>63</v>
      </c>
      <c r="D7" s="15" t="s">
        <v>64</v>
      </c>
      <c r="E7" s="16" t="s">
        <v>65</v>
      </c>
      <c r="F7" s="17" t="s">
        <v>66</v>
      </c>
      <c r="G7" s="16" t="s">
        <v>67</v>
      </c>
      <c r="H7" s="18" t="s">
        <v>68</v>
      </c>
      <c r="I7" s="19" t="s">
        <v>69</v>
      </c>
      <c r="J7" s="20" t="s">
        <v>70</v>
      </c>
      <c r="K7" s="21" t="s">
        <v>71</v>
      </c>
      <c r="L7" s="22" t="s">
        <v>69</v>
      </c>
      <c r="M7" s="20" t="s">
        <v>70</v>
      </c>
      <c r="N7" s="20" t="s">
        <v>69</v>
      </c>
      <c r="O7" s="23" t="s">
        <v>70</v>
      </c>
      <c r="P7" s="23" t="s">
        <v>72</v>
      </c>
      <c r="Q7" s="23" t="s">
        <v>73</v>
      </c>
      <c r="R7" s="23" t="s">
        <v>72</v>
      </c>
      <c r="S7" s="24" t="s">
        <v>74</v>
      </c>
      <c r="T7" s="19" t="str">
        <f>I7</f>
        <v>路程</v>
      </c>
      <c r="U7" s="20" t="str">
        <f>J7</f>
        <v>運賃</v>
      </c>
      <c r="V7" s="21" t="str">
        <f>K7</f>
        <v>急行
料金</v>
      </c>
      <c r="W7" s="22" t="str">
        <f>L7</f>
        <v>路程</v>
      </c>
      <c r="X7" s="20" t="str">
        <f>M7</f>
        <v>運賃</v>
      </c>
      <c r="Y7" s="20" t="str">
        <f>N7</f>
        <v>路程</v>
      </c>
      <c r="Z7" s="20" t="str">
        <f>O7</f>
        <v>運賃</v>
      </c>
      <c r="AA7" s="20" t="str">
        <f>P7</f>
        <v>夜数</v>
      </c>
      <c r="AB7" s="20" t="s">
        <v>75</v>
      </c>
      <c r="AC7" s="20" t="str">
        <f>R7</f>
        <v>夜数</v>
      </c>
      <c r="AD7" s="25" t="str">
        <f>S7</f>
        <v>定額</v>
      </c>
    </row>
    <row r="8" spans="1:30" ht="15.75">
      <c r="A8" s="26"/>
      <c r="B8" s="27"/>
      <c r="C8" s="28"/>
      <c r="D8" s="29"/>
      <c r="E8" s="30"/>
      <c r="F8" s="31"/>
      <c r="G8" s="30"/>
      <c r="H8" s="32"/>
      <c r="I8" s="33" t="s">
        <v>76</v>
      </c>
      <c r="J8" s="34" t="s">
        <v>77</v>
      </c>
      <c r="K8" s="35" t="s">
        <v>77</v>
      </c>
      <c r="L8" s="36" t="s">
        <v>76</v>
      </c>
      <c r="M8" s="34" t="s">
        <v>77</v>
      </c>
      <c r="N8" s="34" t="s">
        <v>76</v>
      </c>
      <c r="O8" s="37" t="s">
        <v>77</v>
      </c>
      <c r="P8" s="38" t="s">
        <v>78</v>
      </c>
      <c r="Q8" s="38" t="s">
        <v>77</v>
      </c>
      <c r="R8" s="38" t="s">
        <v>78</v>
      </c>
      <c r="S8" s="39" t="s">
        <v>77</v>
      </c>
      <c r="T8" s="33" t="s">
        <v>76</v>
      </c>
      <c r="U8" s="34" t="s">
        <v>77</v>
      </c>
      <c r="V8" s="35" t="s">
        <v>77</v>
      </c>
      <c r="W8" s="36" t="s">
        <v>76</v>
      </c>
      <c r="X8" s="34" t="s">
        <v>77</v>
      </c>
      <c r="Y8" s="34" t="s">
        <v>76</v>
      </c>
      <c r="Z8" s="37" t="s">
        <v>77</v>
      </c>
      <c r="AA8" s="38" t="s">
        <v>78</v>
      </c>
      <c r="AB8" s="38" t="s">
        <v>77</v>
      </c>
      <c r="AC8" s="38" t="s">
        <v>78</v>
      </c>
      <c r="AD8" s="39" t="s">
        <v>77</v>
      </c>
    </row>
    <row r="9" spans="1:30" ht="27" customHeight="1">
      <c r="A9" s="210"/>
      <c r="B9" s="211"/>
      <c r="C9" s="40"/>
      <c r="D9" s="212"/>
      <c r="E9" s="213"/>
      <c r="F9" s="213"/>
      <c r="G9" s="213"/>
      <c r="H9" s="185"/>
      <c r="I9" s="69"/>
      <c r="J9" s="70"/>
      <c r="K9" s="70"/>
      <c r="L9" s="70"/>
      <c r="M9" s="70"/>
      <c r="N9" s="71"/>
      <c r="O9" s="72"/>
      <c r="P9" s="41" t="str">
        <f>IF(H9="","",IF($K$5="",1,""))</f>
        <v/>
      </c>
      <c r="Q9" s="70"/>
      <c r="R9" s="41" t="str">
        <f>IF(H9="","",1)</f>
        <v/>
      </c>
      <c r="S9" s="42" t="str">
        <f>IF(H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9" s="43">
        <f t="shared" ref="T9:AA24" si="0">I9</f>
        <v>0</v>
      </c>
      <c r="U9" s="41">
        <f t="shared" si="0"/>
        <v>0</v>
      </c>
      <c r="V9" s="41">
        <f t="shared" si="0"/>
        <v>0</v>
      </c>
      <c r="W9" s="41">
        <f t="shared" si="0"/>
        <v>0</v>
      </c>
      <c r="X9" s="41">
        <f t="shared" si="0"/>
        <v>0</v>
      </c>
      <c r="Y9" s="44">
        <f t="shared" si="0"/>
        <v>0</v>
      </c>
      <c r="Z9" s="41">
        <f t="shared" si="0"/>
        <v>0</v>
      </c>
      <c r="AA9" s="41" t="str">
        <f t="shared" si="0"/>
        <v/>
      </c>
      <c r="AB9" s="41" t="str">
        <f>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料等'!$B$3:$B$25,_xlfn.XLOOKUP(H9,'(参考)宿泊料等'!$H$2:$BB$2,'(参考)宿泊料等'!$H$3:$BB$25,""),"")),""),""),"")</f>
        <v/>
      </c>
      <c r="AC9" s="41" t="str">
        <f>R9</f>
        <v/>
      </c>
      <c r="AD9" s="42" t="str">
        <f>IF(AC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0" spans="1:30" ht="27" customHeight="1">
      <c r="A10" s="210"/>
      <c r="B10" s="214"/>
      <c r="C10" s="45"/>
      <c r="D10" s="215"/>
      <c r="E10" s="216"/>
      <c r="F10" s="216"/>
      <c r="G10" s="216"/>
      <c r="H10" s="185"/>
      <c r="I10" s="73"/>
      <c r="J10" s="74"/>
      <c r="K10" s="74"/>
      <c r="L10" s="74"/>
      <c r="M10" s="74"/>
      <c r="N10" s="75"/>
      <c r="O10" s="74"/>
      <c r="P10" s="41" t="str">
        <f t="shared" ref="P10:P33" si="1">IF(H10="","",IF($K$5="",1,""))</f>
        <v/>
      </c>
      <c r="Q10" s="74"/>
      <c r="R10" s="41" t="str">
        <f t="shared" ref="R10:R33" si="2">IF(H10="","",1)</f>
        <v/>
      </c>
      <c r="S10" s="42" t="str">
        <f>IF(H10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0" s="46">
        <f t="shared" si="0"/>
        <v>0</v>
      </c>
      <c r="U10" s="47">
        <f t="shared" si="0"/>
        <v>0</v>
      </c>
      <c r="V10" s="47">
        <f t="shared" si="0"/>
        <v>0</v>
      </c>
      <c r="W10" s="41">
        <f t="shared" si="0"/>
        <v>0</v>
      </c>
      <c r="X10" s="41">
        <f t="shared" si="0"/>
        <v>0</v>
      </c>
      <c r="Y10" s="48">
        <f t="shared" si="0"/>
        <v>0</v>
      </c>
      <c r="Z10" s="47">
        <f t="shared" si="0"/>
        <v>0</v>
      </c>
      <c r="AA10" s="47" t="str">
        <f t="shared" si="0"/>
        <v/>
      </c>
      <c r="AB10" s="41" t="str">
        <f>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料等'!$B$3:$B$25,_xlfn.XLOOKUP(H10,'(参考)宿泊料等'!$H$2:$BB$2,'(参考)宿泊料等'!$H$3:$BB$25,""),"")),""),""),"")</f>
        <v/>
      </c>
      <c r="AC10" s="41" t="str">
        <f t="shared" ref="AC10:AC32" si="3">R10</f>
        <v/>
      </c>
      <c r="AD10" s="42" t="str">
        <f>IF(AC10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1" spans="1:30" ht="27" customHeight="1">
      <c r="A11" s="210"/>
      <c r="B11" s="214"/>
      <c r="C11" s="45"/>
      <c r="D11" s="215"/>
      <c r="E11" s="216"/>
      <c r="F11" s="216"/>
      <c r="G11" s="216"/>
      <c r="H11" s="185"/>
      <c r="I11" s="73"/>
      <c r="J11" s="74"/>
      <c r="K11" s="74"/>
      <c r="L11" s="74"/>
      <c r="M11" s="74"/>
      <c r="N11" s="75"/>
      <c r="O11" s="74"/>
      <c r="P11" s="41" t="str">
        <f t="shared" si="1"/>
        <v/>
      </c>
      <c r="Q11" s="74"/>
      <c r="R11" s="41" t="str">
        <f t="shared" si="2"/>
        <v/>
      </c>
      <c r="S11" s="42" t="str">
        <f>IF(H11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1" s="46">
        <f t="shared" si="0"/>
        <v>0</v>
      </c>
      <c r="U11" s="47">
        <f t="shared" si="0"/>
        <v>0</v>
      </c>
      <c r="V11" s="47">
        <f t="shared" si="0"/>
        <v>0</v>
      </c>
      <c r="W11" s="41">
        <f t="shared" si="0"/>
        <v>0</v>
      </c>
      <c r="X11" s="41">
        <f t="shared" si="0"/>
        <v>0</v>
      </c>
      <c r="Y11" s="48">
        <f t="shared" si="0"/>
        <v>0</v>
      </c>
      <c r="Z11" s="47">
        <f t="shared" si="0"/>
        <v>0</v>
      </c>
      <c r="AA11" s="47" t="str">
        <f t="shared" si="0"/>
        <v/>
      </c>
      <c r="AB11" s="41" t="str">
        <f>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料等'!$B$3:$B$25,_xlfn.XLOOKUP(H11,'(参考)宿泊料等'!$H$2:$BB$2,'(参考)宿泊料等'!$H$3:$BB$25,""),"")),""),""),"")</f>
        <v/>
      </c>
      <c r="AC11" s="41" t="str">
        <f t="shared" si="3"/>
        <v/>
      </c>
      <c r="AD11" s="42" t="str">
        <f>IF(AC11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2" spans="1:30" ht="27" customHeight="1">
      <c r="A12" s="210"/>
      <c r="B12" s="214"/>
      <c r="C12" s="45"/>
      <c r="D12" s="215"/>
      <c r="E12" s="216"/>
      <c r="F12" s="216"/>
      <c r="G12" s="216"/>
      <c r="H12" s="185"/>
      <c r="I12" s="73"/>
      <c r="J12" s="74"/>
      <c r="K12" s="74"/>
      <c r="L12" s="74"/>
      <c r="M12" s="74"/>
      <c r="N12" s="75"/>
      <c r="O12" s="74"/>
      <c r="P12" s="41" t="str">
        <f t="shared" si="1"/>
        <v/>
      </c>
      <c r="Q12" s="74"/>
      <c r="R12" s="41" t="str">
        <f t="shared" si="2"/>
        <v/>
      </c>
      <c r="S12" s="42" t="str">
        <f>IF(H12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2" s="46">
        <f t="shared" si="0"/>
        <v>0</v>
      </c>
      <c r="U12" s="47">
        <f t="shared" si="0"/>
        <v>0</v>
      </c>
      <c r="V12" s="47">
        <f t="shared" si="0"/>
        <v>0</v>
      </c>
      <c r="W12" s="41">
        <f t="shared" si="0"/>
        <v>0</v>
      </c>
      <c r="X12" s="41">
        <f t="shared" si="0"/>
        <v>0</v>
      </c>
      <c r="Y12" s="48">
        <f t="shared" si="0"/>
        <v>0</v>
      </c>
      <c r="Z12" s="47">
        <f t="shared" si="0"/>
        <v>0</v>
      </c>
      <c r="AA12" s="47" t="str">
        <f t="shared" si="0"/>
        <v/>
      </c>
      <c r="AB12" s="41" t="str">
        <f>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料等'!$B$3:$B$25,_xlfn.XLOOKUP(H12,'(参考)宿泊料等'!$H$2:$BB$2,'(参考)宿泊料等'!$H$3:$BB$25,""),"")),""),""),"")</f>
        <v/>
      </c>
      <c r="AC12" s="41" t="str">
        <f t="shared" si="3"/>
        <v/>
      </c>
      <c r="AD12" s="42" t="str">
        <f>IF(AC12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3" spans="1:30" ht="27" customHeight="1">
      <c r="A13" s="210"/>
      <c r="B13" s="214"/>
      <c r="C13" s="45"/>
      <c r="D13" s="215"/>
      <c r="E13" s="216"/>
      <c r="F13" s="216"/>
      <c r="G13" s="216"/>
      <c r="H13" s="185"/>
      <c r="I13" s="73"/>
      <c r="J13" s="74"/>
      <c r="K13" s="74"/>
      <c r="L13" s="74"/>
      <c r="M13" s="74"/>
      <c r="N13" s="75"/>
      <c r="O13" s="74"/>
      <c r="P13" s="41" t="str">
        <f t="shared" si="1"/>
        <v/>
      </c>
      <c r="Q13" s="74"/>
      <c r="R13" s="41" t="str">
        <f t="shared" si="2"/>
        <v/>
      </c>
      <c r="S13" s="42" t="str">
        <f>IF(H13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3" s="46">
        <f t="shared" si="0"/>
        <v>0</v>
      </c>
      <c r="U13" s="47">
        <f t="shared" si="0"/>
        <v>0</v>
      </c>
      <c r="V13" s="47">
        <f t="shared" si="0"/>
        <v>0</v>
      </c>
      <c r="W13" s="41">
        <f t="shared" si="0"/>
        <v>0</v>
      </c>
      <c r="X13" s="41">
        <f t="shared" si="0"/>
        <v>0</v>
      </c>
      <c r="Y13" s="48">
        <f t="shared" si="0"/>
        <v>0</v>
      </c>
      <c r="Z13" s="47">
        <f t="shared" si="0"/>
        <v>0</v>
      </c>
      <c r="AA13" s="47" t="str">
        <f t="shared" si="0"/>
        <v/>
      </c>
      <c r="AB13" s="41" t="str">
        <f>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料等'!$B$3:$B$25,_xlfn.XLOOKUP(H13,'(参考)宿泊料等'!$H$2:$BB$2,'(参考)宿泊料等'!$H$3:$BB$25,""),"")),""),""),"")</f>
        <v/>
      </c>
      <c r="AC13" s="41" t="str">
        <f t="shared" si="3"/>
        <v/>
      </c>
      <c r="AD13" s="42" t="str">
        <f>IF(AC13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4" spans="1:30" ht="27" customHeight="1">
      <c r="A14" s="210"/>
      <c r="B14" s="214"/>
      <c r="C14" s="45"/>
      <c r="D14" s="215"/>
      <c r="E14" s="216"/>
      <c r="F14" s="216"/>
      <c r="G14" s="216"/>
      <c r="H14" s="185"/>
      <c r="I14" s="73"/>
      <c r="J14" s="74"/>
      <c r="K14" s="74"/>
      <c r="L14" s="74"/>
      <c r="M14" s="74"/>
      <c r="N14" s="75"/>
      <c r="O14" s="74"/>
      <c r="P14" s="41" t="str">
        <f t="shared" si="1"/>
        <v/>
      </c>
      <c r="Q14" s="74"/>
      <c r="R14" s="41" t="str">
        <f t="shared" si="2"/>
        <v/>
      </c>
      <c r="S14" s="42" t="str">
        <f>IF(H14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4" s="46">
        <f t="shared" si="0"/>
        <v>0</v>
      </c>
      <c r="U14" s="47">
        <f t="shared" si="0"/>
        <v>0</v>
      </c>
      <c r="V14" s="47">
        <f t="shared" si="0"/>
        <v>0</v>
      </c>
      <c r="W14" s="41">
        <f t="shared" si="0"/>
        <v>0</v>
      </c>
      <c r="X14" s="41">
        <f t="shared" si="0"/>
        <v>0</v>
      </c>
      <c r="Y14" s="48">
        <f t="shared" si="0"/>
        <v>0</v>
      </c>
      <c r="Z14" s="47">
        <f t="shared" si="0"/>
        <v>0</v>
      </c>
      <c r="AA14" s="47" t="str">
        <f t="shared" si="0"/>
        <v/>
      </c>
      <c r="AB14" s="41" t="str">
        <f>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料等'!$B$3:$B$25,_xlfn.XLOOKUP(H14,'(参考)宿泊料等'!$H$2:$BB$2,'(参考)宿泊料等'!$H$3:$BB$25,""),"")),""),""),"")</f>
        <v/>
      </c>
      <c r="AC14" s="41" t="str">
        <f t="shared" si="3"/>
        <v/>
      </c>
      <c r="AD14" s="42" t="str">
        <f>IF(AC14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5" spans="1:30" ht="27" customHeight="1">
      <c r="A15" s="210"/>
      <c r="B15" s="214"/>
      <c r="C15" s="45"/>
      <c r="D15" s="215"/>
      <c r="E15" s="216"/>
      <c r="F15" s="216"/>
      <c r="G15" s="216"/>
      <c r="H15" s="185"/>
      <c r="I15" s="73"/>
      <c r="J15" s="74"/>
      <c r="K15" s="74"/>
      <c r="L15" s="74"/>
      <c r="M15" s="74"/>
      <c r="N15" s="75"/>
      <c r="O15" s="74"/>
      <c r="P15" s="41" t="str">
        <f t="shared" si="1"/>
        <v/>
      </c>
      <c r="Q15" s="74"/>
      <c r="R15" s="41" t="str">
        <f t="shared" si="2"/>
        <v/>
      </c>
      <c r="S15" s="42" t="str">
        <f>IF(H15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5" s="46">
        <f t="shared" si="0"/>
        <v>0</v>
      </c>
      <c r="U15" s="47">
        <f t="shared" si="0"/>
        <v>0</v>
      </c>
      <c r="V15" s="47">
        <f t="shared" si="0"/>
        <v>0</v>
      </c>
      <c r="W15" s="41">
        <f t="shared" si="0"/>
        <v>0</v>
      </c>
      <c r="X15" s="41">
        <f t="shared" si="0"/>
        <v>0</v>
      </c>
      <c r="Y15" s="48">
        <f t="shared" si="0"/>
        <v>0</v>
      </c>
      <c r="Z15" s="47">
        <f t="shared" si="0"/>
        <v>0</v>
      </c>
      <c r="AA15" s="47" t="str">
        <f t="shared" si="0"/>
        <v/>
      </c>
      <c r="AB15" s="41" t="str">
        <f>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料等'!$B$3:$B$25,_xlfn.XLOOKUP(H15,'(参考)宿泊料等'!$H$2:$BB$2,'(参考)宿泊料等'!$H$3:$BB$25,""),"")),""),""),"")</f>
        <v/>
      </c>
      <c r="AC15" s="41" t="str">
        <f t="shared" si="3"/>
        <v/>
      </c>
      <c r="AD15" s="42" t="str">
        <f>IF(AC15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6" spans="1:30" ht="27" customHeight="1">
      <c r="A16" s="210"/>
      <c r="B16" s="214"/>
      <c r="C16" s="45"/>
      <c r="D16" s="215"/>
      <c r="E16" s="216"/>
      <c r="F16" s="216"/>
      <c r="G16" s="216"/>
      <c r="H16" s="185"/>
      <c r="I16" s="73"/>
      <c r="J16" s="74"/>
      <c r="K16" s="74"/>
      <c r="L16" s="74"/>
      <c r="M16" s="74"/>
      <c r="N16" s="75"/>
      <c r="O16" s="74"/>
      <c r="P16" s="41" t="str">
        <f t="shared" si="1"/>
        <v/>
      </c>
      <c r="Q16" s="74"/>
      <c r="R16" s="41" t="str">
        <f t="shared" si="2"/>
        <v/>
      </c>
      <c r="S16" s="42" t="str">
        <f>IF(H16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6" s="46">
        <f t="shared" si="0"/>
        <v>0</v>
      </c>
      <c r="U16" s="47">
        <f t="shared" si="0"/>
        <v>0</v>
      </c>
      <c r="V16" s="47">
        <f t="shared" si="0"/>
        <v>0</v>
      </c>
      <c r="W16" s="41">
        <f t="shared" si="0"/>
        <v>0</v>
      </c>
      <c r="X16" s="41">
        <f t="shared" si="0"/>
        <v>0</v>
      </c>
      <c r="Y16" s="48">
        <f t="shared" si="0"/>
        <v>0</v>
      </c>
      <c r="Z16" s="47">
        <f t="shared" si="0"/>
        <v>0</v>
      </c>
      <c r="AA16" s="47" t="str">
        <f t="shared" si="0"/>
        <v/>
      </c>
      <c r="AB16" s="41" t="str">
        <f>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料等'!$B$3:$B$25,_xlfn.XLOOKUP(H16,'(参考)宿泊料等'!$H$2:$BB$2,'(参考)宿泊料等'!$H$3:$BB$25,""),"")),""),""),"")</f>
        <v/>
      </c>
      <c r="AC16" s="41" t="str">
        <f t="shared" si="3"/>
        <v/>
      </c>
      <c r="AD16" s="42" t="str">
        <f>IF(AC16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7" spans="1:30" ht="27" customHeight="1">
      <c r="A17" s="210"/>
      <c r="B17" s="214"/>
      <c r="C17" s="45"/>
      <c r="D17" s="215"/>
      <c r="E17" s="216"/>
      <c r="F17" s="216"/>
      <c r="G17" s="216"/>
      <c r="H17" s="185"/>
      <c r="I17" s="73"/>
      <c r="J17" s="74"/>
      <c r="K17" s="74"/>
      <c r="L17" s="74"/>
      <c r="M17" s="74"/>
      <c r="N17" s="75"/>
      <c r="O17" s="74"/>
      <c r="P17" s="41" t="str">
        <f t="shared" si="1"/>
        <v/>
      </c>
      <c r="Q17" s="74"/>
      <c r="R17" s="41" t="str">
        <f t="shared" si="2"/>
        <v/>
      </c>
      <c r="S17" s="42" t="str">
        <f>IF(H17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7" s="46">
        <f t="shared" si="0"/>
        <v>0</v>
      </c>
      <c r="U17" s="47">
        <f t="shared" si="0"/>
        <v>0</v>
      </c>
      <c r="V17" s="47">
        <f t="shared" si="0"/>
        <v>0</v>
      </c>
      <c r="W17" s="41">
        <f t="shared" si="0"/>
        <v>0</v>
      </c>
      <c r="X17" s="41">
        <f t="shared" si="0"/>
        <v>0</v>
      </c>
      <c r="Y17" s="48">
        <f t="shared" si="0"/>
        <v>0</v>
      </c>
      <c r="Z17" s="47">
        <f t="shared" si="0"/>
        <v>0</v>
      </c>
      <c r="AA17" s="47" t="str">
        <f t="shared" si="0"/>
        <v/>
      </c>
      <c r="AB17" s="41" t="str">
        <f>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料等'!$B$3:$B$25,_xlfn.XLOOKUP(H17,'(参考)宿泊料等'!$H$2:$BB$2,'(参考)宿泊料等'!$H$3:$BB$25,""),"")),""),""),"")</f>
        <v/>
      </c>
      <c r="AC17" s="41" t="str">
        <f t="shared" si="3"/>
        <v/>
      </c>
      <c r="AD17" s="42" t="str">
        <f>IF(AC17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8" spans="1:30" ht="27" customHeight="1">
      <c r="A18" s="210"/>
      <c r="B18" s="214"/>
      <c r="C18" s="45"/>
      <c r="D18" s="215"/>
      <c r="E18" s="216"/>
      <c r="F18" s="216"/>
      <c r="G18" s="216"/>
      <c r="H18" s="185"/>
      <c r="I18" s="73"/>
      <c r="J18" s="74"/>
      <c r="K18" s="74"/>
      <c r="L18" s="74"/>
      <c r="M18" s="74"/>
      <c r="N18" s="75"/>
      <c r="O18" s="74"/>
      <c r="P18" s="41" t="str">
        <f t="shared" si="1"/>
        <v/>
      </c>
      <c r="Q18" s="74"/>
      <c r="R18" s="41" t="str">
        <f t="shared" si="2"/>
        <v/>
      </c>
      <c r="S18" s="42" t="str">
        <f>IF(H18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8" s="46">
        <f t="shared" si="0"/>
        <v>0</v>
      </c>
      <c r="U18" s="47">
        <f t="shared" si="0"/>
        <v>0</v>
      </c>
      <c r="V18" s="47">
        <f t="shared" si="0"/>
        <v>0</v>
      </c>
      <c r="W18" s="41">
        <f t="shared" si="0"/>
        <v>0</v>
      </c>
      <c r="X18" s="41">
        <f t="shared" si="0"/>
        <v>0</v>
      </c>
      <c r="Y18" s="48">
        <f t="shared" si="0"/>
        <v>0</v>
      </c>
      <c r="Z18" s="47">
        <f t="shared" si="0"/>
        <v>0</v>
      </c>
      <c r="AA18" s="47" t="str">
        <f t="shared" si="0"/>
        <v/>
      </c>
      <c r="AB18" s="41" t="str">
        <f>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料等'!$B$3:$B$25,_xlfn.XLOOKUP(H18,'(参考)宿泊料等'!$H$2:$BB$2,'(参考)宿泊料等'!$H$3:$BB$25,""),"")),""),""),"")</f>
        <v/>
      </c>
      <c r="AC18" s="41" t="str">
        <f t="shared" si="3"/>
        <v/>
      </c>
      <c r="AD18" s="42" t="str">
        <f>IF(AC18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9" spans="1:30" ht="27" customHeight="1">
      <c r="A19" s="210"/>
      <c r="B19" s="214"/>
      <c r="C19" s="45"/>
      <c r="D19" s="215"/>
      <c r="E19" s="216"/>
      <c r="F19" s="216"/>
      <c r="G19" s="216"/>
      <c r="H19" s="185"/>
      <c r="I19" s="73"/>
      <c r="J19" s="74"/>
      <c r="K19" s="74"/>
      <c r="L19" s="74"/>
      <c r="M19" s="74"/>
      <c r="N19" s="75"/>
      <c r="O19" s="74"/>
      <c r="P19" s="41" t="str">
        <f t="shared" si="1"/>
        <v/>
      </c>
      <c r="Q19" s="74"/>
      <c r="R19" s="41" t="str">
        <f t="shared" si="2"/>
        <v/>
      </c>
      <c r="S19" s="42" t="str">
        <f>IF(H19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9" s="46">
        <f t="shared" si="0"/>
        <v>0</v>
      </c>
      <c r="U19" s="47">
        <f t="shared" si="0"/>
        <v>0</v>
      </c>
      <c r="V19" s="47">
        <f t="shared" si="0"/>
        <v>0</v>
      </c>
      <c r="W19" s="41">
        <f t="shared" si="0"/>
        <v>0</v>
      </c>
      <c r="X19" s="41">
        <f t="shared" si="0"/>
        <v>0</v>
      </c>
      <c r="Y19" s="48">
        <f t="shared" si="0"/>
        <v>0</v>
      </c>
      <c r="Z19" s="47">
        <f t="shared" si="0"/>
        <v>0</v>
      </c>
      <c r="AA19" s="47" t="str">
        <f t="shared" si="0"/>
        <v/>
      </c>
      <c r="AB19" s="41" t="str">
        <f>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料等'!$B$3:$B$25,_xlfn.XLOOKUP(H19,'(参考)宿泊料等'!$H$2:$BB$2,'(参考)宿泊料等'!$H$3:$BB$25,""),"")),""),""),"")</f>
        <v/>
      </c>
      <c r="AC19" s="41" t="str">
        <f t="shared" si="3"/>
        <v/>
      </c>
      <c r="AD19" s="42" t="str">
        <f>IF(AC19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0" spans="1:30" ht="27" customHeight="1">
      <c r="A20" s="210"/>
      <c r="B20" s="214"/>
      <c r="C20" s="45"/>
      <c r="D20" s="215"/>
      <c r="E20" s="216"/>
      <c r="F20" s="216"/>
      <c r="G20" s="216"/>
      <c r="H20" s="185"/>
      <c r="I20" s="73"/>
      <c r="J20" s="74"/>
      <c r="K20" s="74"/>
      <c r="L20" s="74"/>
      <c r="M20" s="74"/>
      <c r="N20" s="75"/>
      <c r="O20" s="74"/>
      <c r="P20" s="41" t="str">
        <f t="shared" si="1"/>
        <v/>
      </c>
      <c r="Q20" s="74"/>
      <c r="R20" s="41" t="str">
        <f t="shared" si="2"/>
        <v/>
      </c>
      <c r="S20" s="42" t="str">
        <f>IF(H20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0" s="46">
        <f t="shared" si="0"/>
        <v>0</v>
      </c>
      <c r="U20" s="47">
        <f t="shared" si="0"/>
        <v>0</v>
      </c>
      <c r="V20" s="47">
        <f t="shared" si="0"/>
        <v>0</v>
      </c>
      <c r="W20" s="41">
        <f t="shared" si="0"/>
        <v>0</v>
      </c>
      <c r="X20" s="41">
        <f t="shared" si="0"/>
        <v>0</v>
      </c>
      <c r="Y20" s="48">
        <f t="shared" si="0"/>
        <v>0</v>
      </c>
      <c r="Z20" s="47">
        <f t="shared" si="0"/>
        <v>0</v>
      </c>
      <c r="AA20" s="47" t="str">
        <f t="shared" si="0"/>
        <v/>
      </c>
      <c r="AB20" s="41" t="str">
        <f>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料等'!$B$3:$B$25,_xlfn.XLOOKUP(H20,'(参考)宿泊料等'!$H$2:$BB$2,'(参考)宿泊料等'!$H$3:$BB$25,""),"")),""),""),"")</f>
        <v/>
      </c>
      <c r="AC20" s="41" t="str">
        <f t="shared" si="3"/>
        <v/>
      </c>
      <c r="AD20" s="42" t="str">
        <f>IF(AC20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1" spans="1:30" ht="27" customHeight="1">
      <c r="A21" s="210"/>
      <c r="B21" s="214"/>
      <c r="C21" s="45"/>
      <c r="D21" s="215"/>
      <c r="E21" s="216"/>
      <c r="F21" s="216"/>
      <c r="G21" s="216"/>
      <c r="H21" s="185"/>
      <c r="I21" s="73"/>
      <c r="J21" s="74"/>
      <c r="K21" s="74"/>
      <c r="L21" s="74"/>
      <c r="M21" s="74"/>
      <c r="N21" s="75"/>
      <c r="O21" s="74"/>
      <c r="P21" s="41" t="str">
        <f t="shared" si="1"/>
        <v/>
      </c>
      <c r="Q21" s="74"/>
      <c r="R21" s="41" t="str">
        <f t="shared" si="2"/>
        <v/>
      </c>
      <c r="S21" s="42" t="str">
        <f>IF(H21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1" s="46">
        <f t="shared" si="0"/>
        <v>0</v>
      </c>
      <c r="U21" s="47">
        <f t="shared" si="0"/>
        <v>0</v>
      </c>
      <c r="V21" s="47">
        <f t="shared" si="0"/>
        <v>0</v>
      </c>
      <c r="W21" s="41">
        <f t="shared" si="0"/>
        <v>0</v>
      </c>
      <c r="X21" s="41">
        <f t="shared" si="0"/>
        <v>0</v>
      </c>
      <c r="Y21" s="48">
        <f t="shared" si="0"/>
        <v>0</v>
      </c>
      <c r="Z21" s="47">
        <f t="shared" si="0"/>
        <v>0</v>
      </c>
      <c r="AA21" s="47" t="str">
        <f t="shared" si="0"/>
        <v/>
      </c>
      <c r="AB21" s="41" t="str">
        <f>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料等'!$B$3:$B$25,_xlfn.XLOOKUP(H21,'(参考)宿泊料等'!$H$2:$BB$2,'(参考)宿泊料等'!$H$3:$BB$25,""),"")),""),""),"")</f>
        <v/>
      </c>
      <c r="AC21" s="41" t="str">
        <f t="shared" si="3"/>
        <v/>
      </c>
      <c r="AD21" s="42" t="str">
        <f>IF(AC21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2" spans="1:30" ht="27" customHeight="1">
      <c r="A22" s="210"/>
      <c r="B22" s="214"/>
      <c r="C22" s="45"/>
      <c r="D22" s="215"/>
      <c r="E22" s="216"/>
      <c r="F22" s="216"/>
      <c r="G22" s="216"/>
      <c r="H22" s="185"/>
      <c r="I22" s="73"/>
      <c r="J22" s="74"/>
      <c r="K22" s="74"/>
      <c r="L22" s="74"/>
      <c r="M22" s="74"/>
      <c r="N22" s="75"/>
      <c r="O22" s="74"/>
      <c r="P22" s="41" t="str">
        <f t="shared" si="1"/>
        <v/>
      </c>
      <c r="Q22" s="74"/>
      <c r="R22" s="41" t="str">
        <f t="shared" si="2"/>
        <v/>
      </c>
      <c r="S22" s="42" t="str">
        <f>IF(H22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2" s="46">
        <f t="shared" si="0"/>
        <v>0</v>
      </c>
      <c r="U22" s="47">
        <f t="shared" si="0"/>
        <v>0</v>
      </c>
      <c r="V22" s="47">
        <f t="shared" si="0"/>
        <v>0</v>
      </c>
      <c r="W22" s="41">
        <f t="shared" si="0"/>
        <v>0</v>
      </c>
      <c r="X22" s="41">
        <f t="shared" si="0"/>
        <v>0</v>
      </c>
      <c r="Y22" s="48">
        <f t="shared" si="0"/>
        <v>0</v>
      </c>
      <c r="Z22" s="47">
        <f t="shared" si="0"/>
        <v>0</v>
      </c>
      <c r="AA22" s="47" t="str">
        <f t="shared" si="0"/>
        <v/>
      </c>
      <c r="AB22" s="41" t="str">
        <f>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料等'!$B$3:$B$25,_xlfn.XLOOKUP(H22,'(参考)宿泊料等'!$H$2:$BB$2,'(参考)宿泊料等'!$H$3:$BB$25,""),"")),""),""),"")</f>
        <v/>
      </c>
      <c r="AC22" s="41" t="str">
        <f t="shared" si="3"/>
        <v/>
      </c>
      <c r="AD22" s="42" t="str">
        <f>IF(AC22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3" spans="1:30" ht="27" customHeight="1">
      <c r="A23" s="210"/>
      <c r="B23" s="214"/>
      <c r="C23" s="45"/>
      <c r="D23" s="215"/>
      <c r="E23" s="216"/>
      <c r="F23" s="216"/>
      <c r="G23" s="216"/>
      <c r="H23" s="185"/>
      <c r="I23" s="73"/>
      <c r="J23" s="74"/>
      <c r="K23" s="74"/>
      <c r="L23" s="74"/>
      <c r="M23" s="74"/>
      <c r="N23" s="75"/>
      <c r="O23" s="74"/>
      <c r="P23" s="41" t="str">
        <f t="shared" si="1"/>
        <v/>
      </c>
      <c r="Q23" s="74"/>
      <c r="R23" s="41" t="str">
        <f t="shared" si="2"/>
        <v/>
      </c>
      <c r="S23" s="42" t="str">
        <f>IF(H23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3" s="46">
        <f t="shared" si="0"/>
        <v>0</v>
      </c>
      <c r="U23" s="47">
        <f t="shared" si="0"/>
        <v>0</v>
      </c>
      <c r="V23" s="47">
        <f t="shared" si="0"/>
        <v>0</v>
      </c>
      <c r="W23" s="41">
        <f t="shared" si="0"/>
        <v>0</v>
      </c>
      <c r="X23" s="41">
        <f t="shared" si="0"/>
        <v>0</v>
      </c>
      <c r="Y23" s="48">
        <f t="shared" si="0"/>
        <v>0</v>
      </c>
      <c r="Z23" s="47">
        <f t="shared" si="0"/>
        <v>0</v>
      </c>
      <c r="AA23" s="47" t="str">
        <f t="shared" si="0"/>
        <v/>
      </c>
      <c r="AB23" s="41" t="str">
        <f>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料等'!$B$3:$B$25,_xlfn.XLOOKUP(H23,'(参考)宿泊料等'!$H$2:$BB$2,'(参考)宿泊料等'!$H$3:$BB$25,""),"")),""),""),"")</f>
        <v/>
      </c>
      <c r="AC23" s="41" t="str">
        <f t="shared" si="3"/>
        <v/>
      </c>
      <c r="AD23" s="42" t="str">
        <f>IF(AC23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4" spans="1:30" ht="27" customHeight="1">
      <c r="A24" s="210"/>
      <c r="B24" s="214"/>
      <c r="C24" s="45"/>
      <c r="D24" s="215"/>
      <c r="E24" s="216"/>
      <c r="F24" s="216"/>
      <c r="G24" s="216"/>
      <c r="H24" s="185"/>
      <c r="I24" s="73"/>
      <c r="J24" s="74"/>
      <c r="K24" s="74"/>
      <c r="L24" s="74"/>
      <c r="M24" s="74"/>
      <c r="N24" s="75"/>
      <c r="O24" s="74"/>
      <c r="P24" s="41" t="str">
        <f t="shared" si="1"/>
        <v/>
      </c>
      <c r="Q24" s="74"/>
      <c r="R24" s="41" t="str">
        <f t="shared" si="2"/>
        <v/>
      </c>
      <c r="S24" s="42" t="str">
        <f>IF(H24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4" s="46">
        <f t="shared" si="0"/>
        <v>0</v>
      </c>
      <c r="U24" s="47">
        <f t="shared" si="0"/>
        <v>0</v>
      </c>
      <c r="V24" s="47">
        <f t="shared" si="0"/>
        <v>0</v>
      </c>
      <c r="W24" s="41">
        <f t="shared" si="0"/>
        <v>0</v>
      </c>
      <c r="X24" s="41">
        <f t="shared" si="0"/>
        <v>0</v>
      </c>
      <c r="Y24" s="48">
        <f t="shared" si="0"/>
        <v>0</v>
      </c>
      <c r="Z24" s="47">
        <f t="shared" si="0"/>
        <v>0</v>
      </c>
      <c r="AA24" s="47" t="str">
        <f t="shared" si="0"/>
        <v/>
      </c>
      <c r="AB24" s="41" t="str">
        <f>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料等'!$B$3:$B$25,_xlfn.XLOOKUP(H24,'(参考)宿泊料等'!$H$2:$BB$2,'(参考)宿泊料等'!$H$3:$BB$25,""),"")),""),""),"")</f>
        <v/>
      </c>
      <c r="AC24" s="41" t="str">
        <f t="shared" si="3"/>
        <v/>
      </c>
      <c r="AD24" s="42" t="str">
        <f>IF(AC24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5" spans="1:30" ht="27" customHeight="1">
      <c r="A25" s="210"/>
      <c r="B25" s="214"/>
      <c r="C25" s="45"/>
      <c r="D25" s="215"/>
      <c r="E25" s="216"/>
      <c r="F25" s="216"/>
      <c r="G25" s="216"/>
      <c r="H25" s="185"/>
      <c r="I25" s="73"/>
      <c r="J25" s="74"/>
      <c r="K25" s="74"/>
      <c r="L25" s="74"/>
      <c r="M25" s="74"/>
      <c r="N25" s="75"/>
      <c r="O25" s="74"/>
      <c r="P25" s="41" t="str">
        <f t="shared" si="1"/>
        <v/>
      </c>
      <c r="Q25" s="74"/>
      <c r="R25" s="41" t="str">
        <f t="shared" si="2"/>
        <v/>
      </c>
      <c r="S25" s="42" t="str">
        <f>IF(H25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5" s="46">
        <f t="shared" ref="T25:AA33" si="4">I25</f>
        <v>0</v>
      </c>
      <c r="U25" s="47">
        <f t="shared" si="4"/>
        <v>0</v>
      </c>
      <c r="V25" s="47">
        <f t="shared" si="4"/>
        <v>0</v>
      </c>
      <c r="W25" s="41">
        <f t="shared" si="4"/>
        <v>0</v>
      </c>
      <c r="X25" s="41">
        <f t="shared" si="4"/>
        <v>0</v>
      </c>
      <c r="Y25" s="48">
        <f t="shared" si="4"/>
        <v>0</v>
      </c>
      <c r="Z25" s="47">
        <f t="shared" si="4"/>
        <v>0</v>
      </c>
      <c r="AA25" s="47" t="str">
        <f t="shared" si="4"/>
        <v/>
      </c>
      <c r="AB25" s="41" t="str">
        <f>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料等'!$B$3:$B$25,_xlfn.XLOOKUP(H25,'(参考)宿泊料等'!$H$2:$BB$2,'(参考)宿泊料等'!$H$3:$BB$25,""),"")),""),""),"")</f>
        <v/>
      </c>
      <c r="AC25" s="41" t="str">
        <f t="shared" si="3"/>
        <v/>
      </c>
      <c r="AD25" s="42" t="str">
        <f>IF(AC25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6" spans="1:30" ht="27" customHeight="1">
      <c r="A26" s="210"/>
      <c r="B26" s="214"/>
      <c r="C26" s="45"/>
      <c r="D26" s="215"/>
      <c r="E26" s="216"/>
      <c r="F26" s="216"/>
      <c r="G26" s="216"/>
      <c r="H26" s="185"/>
      <c r="I26" s="73"/>
      <c r="J26" s="74"/>
      <c r="K26" s="74"/>
      <c r="L26" s="74"/>
      <c r="M26" s="74"/>
      <c r="N26" s="75"/>
      <c r="O26" s="74"/>
      <c r="P26" s="41" t="str">
        <f t="shared" si="1"/>
        <v/>
      </c>
      <c r="Q26" s="74"/>
      <c r="R26" s="41" t="str">
        <f t="shared" si="2"/>
        <v/>
      </c>
      <c r="S26" s="42" t="str">
        <f>IF(H26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6" s="46">
        <f t="shared" si="4"/>
        <v>0</v>
      </c>
      <c r="U26" s="47">
        <f t="shared" si="4"/>
        <v>0</v>
      </c>
      <c r="V26" s="47">
        <f t="shared" si="4"/>
        <v>0</v>
      </c>
      <c r="W26" s="41">
        <f t="shared" si="4"/>
        <v>0</v>
      </c>
      <c r="X26" s="41">
        <f t="shared" si="4"/>
        <v>0</v>
      </c>
      <c r="Y26" s="48">
        <f t="shared" si="4"/>
        <v>0</v>
      </c>
      <c r="Z26" s="47">
        <f t="shared" si="4"/>
        <v>0</v>
      </c>
      <c r="AA26" s="47" t="str">
        <f t="shared" si="4"/>
        <v/>
      </c>
      <c r="AB26" s="41" t="str">
        <f>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料等'!$B$3:$B$25,_xlfn.XLOOKUP(H26,'(参考)宿泊料等'!$H$2:$BB$2,'(参考)宿泊料等'!$H$3:$BB$25,""),"")),""),""),"")</f>
        <v/>
      </c>
      <c r="AC26" s="41" t="str">
        <f t="shared" si="3"/>
        <v/>
      </c>
      <c r="AD26" s="42" t="str">
        <f>IF(AC26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7" spans="1:30" ht="27" customHeight="1">
      <c r="A27" s="210"/>
      <c r="B27" s="214"/>
      <c r="C27" s="45"/>
      <c r="D27" s="215"/>
      <c r="E27" s="216"/>
      <c r="F27" s="216"/>
      <c r="G27" s="216"/>
      <c r="H27" s="185"/>
      <c r="I27" s="73"/>
      <c r="J27" s="74"/>
      <c r="K27" s="74"/>
      <c r="L27" s="74"/>
      <c r="M27" s="74"/>
      <c r="N27" s="75"/>
      <c r="O27" s="74"/>
      <c r="P27" s="41" t="str">
        <f t="shared" si="1"/>
        <v/>
      </c>
      <c r="Q27" s="74"/>
      <c r="R27" s="41" t="str">
        <f t="shared" si="2"/>
        <v/>
      </c>
      <c r="S27" s="42" t="str">
        <f>IF(H27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7" s="46">
        <f t="shared" si="4"/>
        <v>0</v>
      </c>
      <c r="U27" s="47">
        <f t="shared" si="4"/>
        <v>0</v>
      </c>
      <c r="V27" s="47">
        <f t="shared" si="4"/>
        <v>0</v>
      </c>
      <c r="W27" s="41">
        <f t="shared" si="4"/>
        <v>0</v>
      </c>
      <c r="X27" s="41">
        <f t="shared" si="4"/>
        <v>0</v>
      </c>
      <c r="Y27" s="48">
        <f t="shared" si="4"/>
        <v>0</v>
      </c>
      <c r="Z27" s="47">
        <f t="shared" si="4"/>
        <v>0</v>
      </c>
      <c r="AA27" s="47" t="str">
        <f t="shared" si="4"/>
        <v/>
      </c>
      <c r="AB27" s="41" t="str">
        <f>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料等'!$B$3:$B$25,_xlfn.XLOOKUP(H27,'(参考)宿泊料等'!$H$2:$BB$2,'(参考)宿泊料等'!$H$3:$BB$25,""),"")),""),""),"")</f>
        <v/>
      </c>
      <c r="AC27" s="41" t="str">
        <f t="shared" si="3"/>
        <v/>
      </c>
      <c r="AD27" s="42" t="str">
        <f>IF(AC27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8" spans="1:30" ht="27" customHeight="1">
      <c r="A28" s="210"/>
      <c r="B28" s="214"/>
      <c r="C28" s="45"/>
      <c r="D28" s="215"/>
      <c r="E28" s="216"/>
      <c r="F28" s="216"/>
      <c r="G28" s="216"/>
      <c r="H28" s="185"/>
      <c r="I28" s="73"/>
      <c r="J28" s="74"/>
      <c r="K28" s="74"/>
      <c r="L28" s="74"/>
      <c r="M28" s="74"/>
      <c r="N28" s="75"/>
      <c r="O28" s="74"/>
      <c r="P28" s="41" t="str">
        <f t="shared" si="1"/>
        <v/>
      </c>
      <c r="Q28" s="74"/>
      <c r="R28" s="41" t="str">
        <f t="shared" si="2"/>
        <v/>
      </c>
      <c r="S28" s="42" t="str">
        <f>IF(H28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8" s="46">
        <f t="shared" si="4"/>
        <v>0</v>
      </c>
      <c r="U28" s="47">
        <f t="shared" si="4"/>
        <v>0</v>
      </c>
      <c r="V28" s="47">
        <f t="shared" si="4"/>
        <v>0</v>
      </c>
      <c r="W28" s="41">
        <f t="shared" si="4"/>
        <v>0</v>
      </c>
      <c r="X28" s="41">
        <f t="shared" si="4"/>
        <v>0</v>
      </c>
      <c r="Y28" s="48">
        <f t="shared" si="4"/>
        <v>0</v>
      </c>
      <c r="Z28" s="47">
        <f t="shared" si="4"/>
        <v>0</v>
      </c>
      <c r="AA28" s="47" t="str">
        <f t="shared" si="4"/>
        <v/>
      </c>
      <c r="AB28" s="41" t="str">
        <f>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料等'!$B$3:$B$25,_xlfn.XLOOKUP(H28,'(参考)宿泊料等'!$H$2:$BB$2,'(参考)宿泊料等'!$H$3:$BB$25,""),"")),""),""),"")</f>
        <v/>
      </c>
      <c r="AC28" s="41" t="str">
        <f t="shared" si="3"/>
        <v/>
      </c>
      <c r="AD28" s="42" t="str">
        <f>IF(AC28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9" spans="1:30" ht="27" customHeight="1">
      <c r="A29" s="210"/>
      <c r="B29" s="214"/>
      <c r="C29" s="45"/>
      <c r="D29" s="215"/>
      <c r="E29" s="216"/>
      <c r="F29" s="216"/>
      <c r="G29" s="216"/>
      <c r="H29" s="185"/>
      <c r="I29" s="73"/>
      <c r="J29" s="74"/>
      <c r="K29" s="74"/>
      <c r="L29" s="74"/>
      <c r="M29" s="74"/>
      <c r="N29" s="75"/>
      <c r="O29" s="74"/>
      <c r="P29" s="41" t="str">
        <f t="shared" si="1"/>
        <v/>
      </c>
      <c r="Q29" s="74"/>
      <c r="R29" s="41" t="str">
        <f t="shared" si="2"/>
        <v/>
      </c>
      <c r="S29" s="42" t="str">
        <f>IF(H29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9" s="46">
        <f t="shared" si="4"/>
        <v>0</v>
      </c>
      <c r="U29" s="47">
        <f t="shared" si="4"/>
        <v>0</v>
      </c>
      <c r="V29" s="47">
        <f t="shared" si="4"/>
        <v>0</v>
      </c>
      <c r="W29" s="41">
        <f t="shared" si="4"/>
        <v>0</v>
      </c>
      <c r="X29" s="41">
        <f t="shared" si="4"/>
        <v>0</v>
      </c>
      <c r="Y29" s="48">
        <f t="shared" si="4"/>
        <v>0</v>
      </c>
      <c r="Z29" s="47">
        <f t="shared" si="4"/>
        <v>0</v>
      </c>
      <c r="AA29" s="47" t="str">
        <f t="shared" si="4"/>
        <v/>
      </c>
      <c r="AB29" s="41" t="str">
        <f>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料等'!$B$3:$B$25,_xlfn.XLOOKUP(H29,'(参考)宿泊料等'!$H$2:$BB$2,'(参考)宿泊料等'!$H$3:$BB$25,""),"")),""),""),"")</f>
        <v/>
      </c>
      <c r="AC29" s="41" t="str">
        <f t="shared" si="3"/>
        <v/>
      </c>
      <c r="AD29" s="42" t="str">
        <f>IF(AC29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0" spans="1:30" ht="27" customHeight="1">
      <c r="A30" s="210"/>
      <c r="B30" s="214"/>
      <c r="C30" s="45"/>
      <c r="D30" s="215"/>
      <c r="E30" s="216"/>
      <c r="F30" s="216"/>
      <c r="G30" s="216"/>
      <c r="H30" s="185"/>
      <c r="I30" s="73"/>
      <c r="J30" s="74"/>
      <c r="K30" s="74"/>
      <c r="L30" s="74"/>
      <c r="M30" s="74"/>
      <c r="N30" s="75"/>
      <c r="O30" s="74"/>
      <c r="P30" s="41" t="str">
        <f t="shared" si="1"/>
        <v/>
      </c>
      <c r="Q30" s="74"/>
      <c r="R30" s="41" t="str">
        <f t="shared" si="2"/>
        <v/>
      </c>
      <c r="S30" s="42" t="str">
        <f>IF(H30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0" s="46">
        <f t="shared" si="4"/>
        <v>0</v>
      </c>
      <c r="U30" s="47">
        <f t="shared" si="4"/>
        <v>0</v>
      </c>
      <c r="V30" s="47">
        <f t="shared" si="4"/>
        <v>0</v>
      </c>
      <c r="W30" s="41">
        <f t="shared" si="4"/>
        <v>0</v>
      </c>
      <c r="X30" s="41">
        <f t="shared" si="4"/>
        <v>0</v>
      </c>
      <c r="Y30" s="48">
        <f t="shared" si="4"/>
        <v>0</v>
      </c>
      <c r="Z30" s="47">
        <f t="shared" si="4"/>
        <v>0</v>
      </c>
      <c r="AA30" s="47" t="str">
        <f t="shared" si="4"/>
        <v/>
      </c>
      <c r="AB30" s="41" t="str">
        <f>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料等'!$B$3:$B$25,_xlfn.XLOOKUP(H30,'(参考)宿泊料等'!$H$2:$BB$2,'(参考)宿泊料等'!$H$3:$BB$25,""),"")),""),""),"")</f>
        <v/>
      </c>
      <c r="AC30" s="41" t="str">
        <f t="shared" si="3"/>
        <v/>
      </c>
      <c r="AD30" s="42" t="str">
        <f>IF(AC30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1" spans="1:30" ht="27" customHeight="1">
      <c r="A31" s="210"/>
      <c r="B31" s="214"/>
      <c r="C31" s="45"/>
      <c r="D31" s="215"/>
      <c r="E31" s="216"/>
      <c r="F31" s="216"/>
      <c r="G31" s="216"/>
      <c r="H31" s="185"/>
      <c r="I31" s="73"/>
      <c r="J31" s="74"/>
      <c r="K31" s="74"/>
      <c r="L31" s="74"/>
      <c r="M31" s="74"/>
      <c r="N31" s="75"/>
      <c r="O31" s="74"/>
      <c r="P31" s="41" t="str">
        <f t="shared" si="1"/>
        <v/>
      </c>
      <c r="Q31" s="74"/>
      <c r="R31" s="41" t="str">
        <f t="shared" si="2"/>
        <v/>
      </c>
      <c r="S31" s="42" t="str">
        <f>IF(H31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1" s="46">
        <f t="shared" si="4"/>
        <v>0</v>
      </c>
      <c r="U31" s="47">
        <f t="shared" si="4"/>
        <v>0</v>
      </c>
      <c r="V31" s="47">
        <f t="shared" si="4"/>
        <v>0</v>
      </c>
      <c r="W31" s="41">
        <f t="shared" si="4"/>
        <v>0</v>
      </c>
      <c r="X31" s="41">
        <f t="shared" si="4"/>
        <v>0</v>
      </c>
      <c r="Y31" s="48">
        <f>N31</f>
        <v>0</v>
      </c>
      <c r="Z31" s="47">
        <f t="shared" si="4"/>
        <v>0</v>
      </c>
      <c r="AA31" s="47" t="str">
        <f>P31</f>
        <v/>
      </c>
      <c r="AB31" s="41" t="str">
        <f>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料等'!$B$3:$B$25,_xlfn.XLOOKUP(H31,'(参考)宿泊料等'!$H$2:$BB$2,'(参考)宿泊料等'!$H$3:$BB$25,""),"")),""),""),"")</f>
        <v/>
      </c>
      <c r="AC31" s="41" t="str">
        <f t="shared" si="3"/>
        <v/>
      </c>
      <c r="AD31" s="42" t="str">
        <f>IF(AC31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2" spans="1:30" ht="27" customHeight="1">
      <c r="A32" s="210"/>
      <c r="B32" s="214"/>
      <c r="C32" s="45"/>
      <c r="D32" s="215"/>
      <c r="E32" s="216"/>
      <c r="F32" s="216"/>
      <c r="G32" s="216"/>
      <c r="H32" s="185"/>
      <c r="I32" s="73"/>
      <c r="J32" s="74"/>
      <c r="K32" s="74"/>
      <c r="L32" s="74"/>
      <c r="M32" s="74"/>
      <c r="N32" s="75"/>
      <c r="O32" s="74"/>
      <c r="P32" s="41" t="str">
        <f t="shared" si="1"/>
        <v/>
      </c>
      <c r="Q32" s="74"/>
      <c r="R32" s="41" t="str">
        <f t="shared" si="2"/>
        <v/>
      </c>
      <c r="S32" s="42" t="str">
        <f>IF(H32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2" s="46">
        <f t="shared" si="4"/>
        <v>0</v>
      </c>
      <c r="U32" s="47">
        <f t="shared" si="4"/>
        <v>0</v>
      </c>
      <c r="V32" s="47">
        <f t="shared" si="4"/>
        <v>0</v>
      </c>
      <c r="W32" s="41">
        <f t="shared" si="4"/>
        <v>0</v>
      </c>
      <c r="X32" s="41">
        <f t="shared" si="4"/>
        <v>0</v>
      </c>
      <c r="Y32" s="48">
        <f>N32</f>
        <v>0</v>
      </c>
      <c r="Z32" s="47">
        <f t="shared" si="4"/>
        <v>0</v>
      </c>
      <c r="AA32" s="47" t="str">
        <f>P32</f>
        <v/>
      </c>
      <c r="AB32" s="41" t="str">
        <f>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料等'!$B$3:$B$25,_xlfn.XLOOKUP(H32,'(参考)宿泊料等'!$H$2:$BB$2,'(参考)宿泊料等'!$H$3:$BB$25,""),"")),""),""),"")</f>
        <v/>
      </c>
      <c r="AC32" s="41" t="str">
        <f t="shared" si="3"/>
        <v/>
      </c>
      <c r="AD32" s="42" t="str">
        <f>IF(AC32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3" spans="1:30" ht="27" customHeight="1" thickBot="1">
      <c r="A33" s="210"/>
      <c r="B33" s="214"/>
      <c r="C33" s="45"/>
      <c r="D33" s="215"/>
      <c r="E33" s="216"/>
      <c r="F33" s="216"/>
      <c r="G33" s="216"/>
      <c r="H33" s="185"/>
      <c r="I33" s="73"/>
      <c r="J33" s="74"/>
      <c r="K33" s="74"/>
      <c r="L33" s="74"/>
      <c r="M33" s="74"/>
      <c r="N33" s="75"/>
      <c r="O33" s="74"/>
      <c r="P33" s="41" t="str">
        <f t="shared" si="1"/>
        <v/>
      </c>
      <c r="Q33" s="74"/>
      <c r="R33" s="41" t="str">
        <f t="shared" si="2"/>
        <v/>
      </c>
      <c r="S33" s="42" t="str">
        <f>IF(H33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3" s="46">
        <f t="shared" si="4"/>
        <v>0</v>
      </c>
      <c r="U33" s="47">
        <f t="shared" si="4"/>
        <v>0</v>
      </c>
      <c r="V33" s="47">
        <f t="shared" si="4"/>
        <v>0</v>
      </c>
      <c r="W33" s="41">
        <f t="shared" si="4"/>
        <v>0</v>
      </c>
      <c r="X33" s="41">
        <f t="shared" si="4"/>
        <v>0</v>
      </c>
      <c r="Y33" s="48">
        <f>N33</f>
        <v>0</v>
      </c>
      <c r="Z33" s="47">
        <f>O33</f>
        <v>0</v>
      </c>
      <c r="AA33" s="47" t="str">
        <f>P33</f>
        <v/>
      </c>
      <c r="AB33" s="41" t="str">
        <f>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料等'!$B$3:$B$25,_xlfn.XLOOKUP(H33,'(参考)宿泊料等'!$H$2:$BB$2,'(参考)宿泊料等'!$H$3:$BB$25,""),"")),""),""),"")</f>
        <v/>
      </c>
      <c r="AC33" s="41" t="str">
        <f>R33</f>
        <v/>
      </c>
      <c r="AD33" s="42" t="str">
        <f>IF(AC33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4" spans="1:30" ht="37.5" customHeight="1" thickBot="1">
      <c r="A34" s="260" t="s">
        <v>86</v>
      </c>
      <c r="B34" s="261"/>
      <c r="C34" s="261"/>
      <c r="D34" s="261"/>
      <c r="E34" s="261"/>
      <c r="F34" s="261"/>
      <c r="G34" s="261"/>
      <c r="H34" s="261"/>
      <c r="I34" s="49">
        <f t="shared" ref="I34:S34" si="5">SUM(I9:I33)</f>
        <v>0</v>
      </c>
      <c r="J34" s="50">
        <f t="shared" si="5"/>
        <v>0</v>
      </c>
      <c r="K34" s="51">
        <f t="shared" si="5"/>
        <v>0</v>
      </c>
      <c r="L34" s="52">
        <f t="shared" si="5"/>
        <v>0</v>
      </c>
      <c r="M34" s="50">
        <f t="shared" si="5"/>
        <v>0</v>
      </c>
      <c r="N34" s="52">
        <f t="shared" si="5"/>
        <v>0</v>
      </c>
      <c r="O34" s="50">
        <f t="shared" si="5"/>
        <v>0</v>
      </c>
      <c r="P34" s="50">
        <f t="shared" si="5"/>
        <v>0</v>
      </c>
      <c r="Q34" s="50">
        <f t="shared" si="5"/>
        <v>0</v>
      </c>
      <c r="R34" s="50">
        <f t="shared" si="5"/>
        <v>0</v>
      </c>
      <c r="S34" s="50">
        <f t="shared" si="5"/>
        <v>0</v>
      </c>
      <c r="T34" s="53">
        <f t="shared" ref="T34:AD34" si="6">SUM(T9:T33)</f>
        <v>0</v>
      </c>
      <c r="U34" s="54">
        <f t="shared" si="6"/>
        <v>0</v>
      </c>
      <c r="V34" s="54">
        <f t="shared" si="6"/>
        <v>0</v>
      </c>
      <c r="W34" s="54">
        <f t="shared" si="6"/>
        <v>0</v>
      </c>
      <c r="X34" s="54">
        <f t="shared" si="6"/>
        <v>0</v>
      </c>
      <c r="Y34" s="55">
        <f t="shared" si="6"/>
        <v>0</v>
      </c>
      <c r="Z34" s="54">
        <f t="shared" si="6"/>
        <v>0</v>
      </c>
      <c r="AA34" s="54">
        <f t="shared" si="6"/>
        <v>0</v>
      </c>
      <c r="AB34" s="54">
        <f t="shared" si="6"/>
        <v>0</v>
      </c>
      <c r="AC34" s="54">
        <f t="shared" si="6"/>
        <v>0</v>
      </c>
      <c r="AD34" s="56">
        <f t="shared" si="6"/>
        <v>0</v>
      </c>
    </row>
    <row r="35" spans="1:30" ht="37.5" customHeight="1" thickBot="1">
      <c r="C35" s="7"/>
      <c r="H35" s="7"/>
      <c r="O35" s="57"/>
      <c r="P35" s="57"/>
      <c r="Q35" s="57"/>
      <c r="R35" s="57"/>
      <c r="S35" s="57"/>
      <c r="T35" s="57"/>
      <c r="U35" s="57"/>
      <c r="V35" s="57"/>
      <c r="W35" s="57"/>
      <c r="X35" s="57"/>
      <c r="Y35" s="57"/>
      <c r="Z35" s="57"/>
      <c r="AA35" s="57"/>
      <c r="AB35" s="57"/>
      <c r="AC35" s="57"/>
      <c r="AD35" s="57"/>
    </row>
    <row r="36" spans="1:30" ht="37.5" customHeight="1" thickBot="1">
      <c r="H36" s="58"/>
      <c r="I36" s="262" t="s">
        <v>40</v>
      </c>
      <c r="J36" s="256"/>
      <c r="K36" s="256"/>
      <c r="L36" s="256"/>
      <c r="M36" s="256"/>
      <c r="N36" s="256"/>
      <c r="O36" s="257">
        <f>SUM(J34,K34,M34,O34,Q34,S34,K5)</f>
        <v>0</v>
      </c>
      <c r="P36" s="258"/>
      <c r="Q36" s="258"/>
      <c r="R36" s="258"/>
      <c r="S36" s="259"/>
      <c r="T36" s="255" t="s">
        <v>87</v>
      </c>
      <c r="U36" s="256"/>
      <c r="V36" s="256"/>
      <c r="W36" s="256"/>
      <c r="X36" s="256"/>
      <c r="Y36" s="256"/>
      <c r="Z36" s="257">
        <f>SUM(U34,V34,X34,Z34,AB34,AD34,V5)</f>
        <v>0</v>
      </c>
      <c r="AA36" s="258"/>
      <c r="AB36" s="258"/>
      <c r="AC36" s="258"/>
      <c r="AD36" s="259"/>
    </row>
    <row r="37" spans="1:30" ht="37.5" customHeight="1" thickBot="1">
      <c r="A37" s="263" t="s">
        <v>88</v>
      </c>
      <c r="B37" s="263"/>
      <c r="C37" s="263"/>
      <c r="D37" s="263"/>
      <c r="E37" s="263"/>
      <c r="F37" s="263"/>
      <c r="G37" s="263"/>
      <c r="H37" s="263"/>
      <c r="I37" s="264"/>
      <c r="J37" s="264"/>
      <c r="K37" s="264"/>
      <c r="L37" s="264"/>
      <c r="M37" s="264"/>
      <c r="N37" s="264"/>
      <c r="O37" s="59"/>
      <c r="P37" s="59"/>
      <c r="Q37" s="59"/>
      <c r="R37" s="59"/>
      <c r="S37" s="59"/>
      <c r="T37" s="255" t="s">
        <v>89</v>
      </c>
      <c r="U37" s="256"/>
      <c r="V37" s="256"/>
      <c r="W37" s="256"/>
      <c r="X37" s="256"/>
      <c r="Y37" s="256"/>
      <c r="Z37" s="257">
        <f>O36-Z36</f>
        <v>0</v>
      </c>
      <c r="AA37" s="258"/>
      <c r="AB37" s="258"/>
      <c r="AC37" s="258"/>
      <c r="AD37" s="259"/>
    </row>
  </sheetData>
  <sheetProtection sheet="1" selectLockedCells="1"/>
  <protectedRanges>
    <protectedRange sqref="A9:B33 K5 P5 S5 Q9:Q33 D9:O33" name="範囲1"/>
  </protectedRanges>
  <mergeCells count="33">
    <mergeCell ref="E2:F2"/>
    <mergeCell ref="A3:AD3"/>
    <mergeCell ref="I4:S4"/>
    <mergeCell ref="T4:AD4"/>
    <mergeCell ref="W1:AD1"/>
    <mergeCell ref="W6:X6"/>
    <mergeCell ref="Y6:Z6"/>
    <mergeCell ref="AA6:AB6"/>
    <mergeCell ref="AC6:AD6"/>
    <mergeCell ref="V5:X5"/>
    <mergeCell ref="Y5:Z5"/>
    <mergeCell ref="AB5:AC5"/>
    <mergeCell ref="T6:V6"/>
    <mergeCell ref="T5:U5"/>
    <mergeCell ref="B5:E5"/>
    <mergeCell ref="B6:E6"/>
    <mergeCell ref="A34:H34"/>
    <mergeCell ref="I36:N36"/>
    <mergeCell ref="O36:S36"/>
    <mergeCell ref="I6:K6"/>
    <mergeCell ref="L6:M6"/>
    <mergeCell ref="N6:O6"/>
    <mergeCell ref="P6:Q6"/>
    <mergeCell ref="R6:S6"/>
    <mergeCell ref="I5:J5"/>
    <mergeCell ref="K5:M5"/>
    <mergeCell ref="N5:O5"/>
    <mergeCell ref="Q5:R5"/>
    <mergeCell ref="T36:Y36"/>
    <mergeCell ref="Z36:AD36"/>
    <mergeCell ref="A37:N37"/>
    <mergeCell ref="T37:Y37"/>
    <mergeCell ref="Z37:AD37"/>
  </mergeCells>
  <phoneticPr fontId="5"/>
  <conditionalFormatting sqref="K5:M5 P5 S5 A9:O33 Q9:Q33">
    <cfRule type="containsBlanks" dxfId="21" priority="2">
      <formula>LEN(TRIM(A5))=0</formula>
    </cfRule>
  </conditionalFormatting>
  <dataValidations count="1">
    <dataValidation type="list" allowBlank="1" showInputMessage="1" showErrorMessage="1" sqref="S5 P5" xr:uid="{7EBB955C-D916-47F2-807C-5DC8A55A6C73}">
      <formula1>"あり,なし"</formula1>
    </dataValidation>
  </dataValidations>
  <printOptions horizontalCentered="1"/>
  <pageMargins left="0.59055118110236215" right="0.59055118110236215" top="0.59055118110236215" bottom="0.59055118110236215" header="0.39370078740157483" footer="0.27559055118110237"/>
  <pageSetup paperSize="9" scale="57"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3545BD0-75DF-4C28-B739-D163551C07BB}">
          <x14:formula1>
            <xm:f>'(参考)宿泊料等'!$H$2:$BB$2</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A20AE-10C8-4A46-A752-998C328E0B46}">
  <sheetPr>
    <tabColor rgb="FFFFFF00"/>
    <pageSetUpPr fitToPage="1"/>
  </sheetPr>
  <dimension ref="A1:AD37"/>
  <sheetViews>
    <sheetView showZeros="0" view="pageBreakPreview" topLeftCell="A15" zoomScale="90" zoomScaleNormal="70" zoomScaleSheetLayoutView="90" workbookViewId="0">
      <selection activeCell="Z29" sqref="Z29"/>
    </sheetView>
  </sheetViews>
  <sheetFormatPr defaultColWidth="2.5703125" defaultRowHeight="37.5" customHeight="1"/>
  <cols>
    <col min="1" max="1" width="8.7109375" style="7" customWidth="1"/>
    <col min="2" max="2" width="7.5703125" style="7" customWidth="1"/>
    <col min="3" max="3" width="4.28515625" style="11" bestFit="1" customWidth="1"/>
    <col min="4" max="4" width="7.5703125" style="7" customWidth="1"/>
    <col min="5" max="7" width="12.42578125" style="7" customWidth="1"/>
    <col min="8" max="8" width="7.42578125" style="11" customWidth="1"/>
    <col min="9" max="30" width="7.42578125" style="7" customWidth="1"/>
    <col min="31" max="16384" width="2.5703125" style="7"/>
  </cols>
  <sheetData>
    <row r="1" spans="1:30" ht="15.75">
      <c r="A1" s="67" t="s">
        <v>0</v>
      </c>
      <c r="B1" s="67"/>
      <c r="C1" s="67"/>
      <c r="D1" s="67"/>
      <c r="E1" s="67"/>
      <c r="F1" s="67"/>
      <c r="G1" s="67"/>
      <c r="H1" s="67"/>
      <c r="I1" s="67"/>
      <c r="J1" s="67"/>
      <c r="K1" s="67"/>
      <c r="L1" s="67"/>
      <c r="M1" s="67"/>
      <c r="N1" s="67"/>
      <c r="O1" s="67"/>
      <c r="P1" s="67"/>
      <c r="Q1" s="67"/>
      <c r="R1" s="67"/>
      <c r="S1" s="67"/>
      <c r="T1" s="67"/>
      <c r="U1" s="67"/>
      <c r="V1" s="67"/>
      <c r="W1" s="253">
        <f>'計画書(公共)'!U6</f>
        <v>0</v>
      </c>
      <c r="X1" s="253"/>
      <c r="Y1" s="253"/>
      <c r="Z1" s="253"/>
      <c r="AA1" s="253"/>
      <c r="AB1" s="253"/>
      <c r="AC1" s="253"/>
      <c r="AD1" s="253"/>
    </row>
    <row r="2" spans="1:30" s="9" customFormat="1" ht="15" customHeight="1">
      <c r="A2" s="169" t="s">
        <v>45</v>
      </c>
      <c r="B2" s="169"/>
      <c r="C2" s="169"/>
      <c r="D2" s="169"/>
      <c r="E2" s="290">
        <f>'計画書(公共)'!M2</f>
        <v>0</v>
      </c>
      <c r="F2" s="290"/>
      <c r="G2" s="169"/>
      <c r="H2" s="169"/>
      <c r="I2" s="169"/>
      <c r="J2" s="169"/>
      <c r="K2" s="169"/>
      <c r="L2" s="169"/>
      <c r="M2" s="169"/>
      <c r="N2" s="169"/>
      <c r="O2" s="169"/>
      <c r="P2" s="169"/>
      <c r="Q2" s="169"/>
      <c r="R2" s="169"/>
      <c r="S2" s="169"/>
      <c r="T2" s="169"/>
      <c r="U2" s="169"/>
      <c r="V2" s="169"/>
      <c r="W2" s="169"/>
      <c r="X2" s="169"/>
      <c r="Y2" s="169"/>
      <c r="Z2" s="169"/>
      <c r="AA2" s="169"/>
      <c r="AB2" s="169"/>
      <c r="AC2" s="169"/>
      <c r="AD2" s="169"/>
    </row>
    <row r="3" spans="1:30" ht="16.5" customHeight="1" thickBot="1">
      <c r="A3" s="270" t="s">
        <v>93</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row>
    <row r="4" spans="1:30" ht="15.75" customHeight="1">
      <c r="E4" s="67"/>
      <c r="F4" s="67"/>
      <c r="G4" s="67"/>
      <c r="H4" s="204"/>
      <c r="I4" s="272" t="s">
        <v>47</v>
      </c>
      <c r="J4" s="273"/>
      <c r="K4" s="273"/>
      <c r="L4" s="273"/>
      <c r="M4" s="273"/>
      <c r="N4" s="273"/>
      <c r="O4" s="273"/>
      <c r="P4" s="273"/>
      <c r="Q4" s="273"/>
      <c r="R4" s="273"/>
      <c r="S4" s="274"/>
      <c r="T4" s="272" t="s">
        <v>48</v>
      </c>
      <c r="U4" s="273"/>
      <c r="V4" s="273"/>
      <c r="W4" s="273"/>
      <c r="X4" s="273"/>
      <c r="Y4" s="273"/>
      <c r="Z4" s="273"/>
      <c r="AA4" s="273"/>
      <c r="AB4" s="273"/>
      <c r="AC4" s="273"/>
      <c r="AD4" s="274"/>
    </row>
    <row r="5" spans="1:30" ht="27.75" customHeight="1">
      <c r="A5" s="11" t="s">
        <v>49</v>
      </c>
      <c r="B5" s="275">
        <f>'計画書(公共)'!W15</f>
        <v>0</v>
      </c>
      <c r="C5" s="275"/>
      <c r="D5" s="275"/>
      <c r="E5" s="275"/>
      <c r="F5" s="161"/>
      <c r="G5" s="161"/>
      <c r="H5" s="205"/>
      <c r="I5" s="251" t="s">
        <v>50</v>
      </c>
      <c r="J5" s="252"/>
      <c r="K5" s="248"/>
      <c r="L5" s="249"/>
      <c r="M5" s="250"/>
      <c r="N5" s="286" t="s">
        <v>51</v>
      </c>
      <c r="O5" s="287"/>
      <c r="P5" s="206"/>
      <c r="Q5" s="276" t="s">
        <v>53</v>
      </c>
      <c r="R5" s="277"/>
      <c r="S5" s="207"/>
      <c r="T5" s="251" t="s">
        <v>50</v>
      </c>
      <c r="U5" s="252"/>
      <c r="V5" s="283">
        <f>K5</f>
        <v>0</v>
      </c>
      <c r="W5" s="284"/>
      <c r="X5" s="285"/>
      <c r="Y5" s="286" t="s">
        <v>51</v>
      </c>
      <c r="Z5" s="287"/>
      <c r="AA5" s="208">
        <f>P5</f>
        <v>0</v>
      </c>
      <c r="AB5" s="276" t="s">
        <v>53</v>
      </c>
      <c r="AC5" s="277"/>
      <c r="AD5" s="209">
        <f>S5</f>
        <v>0</v>
      </c>
    </row>
    <row r="6" spans="1:30" ht="27.75" customHeight="1" thickBot="1">
      <c r="A6" s="11" t="s">
        <v>55</v>
      </c>
      <c r="B6" s="289">
        <f>'計画書(公共)'!N15</f>
        <v>0</v>
      </c>
      <c r="C6" s="289"/>
      <c r="D6" s="289"/>
      <c r="E6" s="289"/>
      <c r="I6" s="278" t="s">
        <v>56</v>
      </c>
      <c r="J6" s="279"/>
      <c r="K6" s="279"/>
      <c r="L6" s="281" t="s">
        <v>57</v>
      </c>
      <c r="M6" s="282"/>
      <c r="N6" s="280" t="s">
        <v>58</v>
      </c>
      <c r="O6" s="279"/>
      <c r="P6" s="288" t="s">
        <v>59</v>
      </c>
      <c r="Q6" s="288"/>
      <c r="R6" s="268" t="s">
        <v>60</v>
      </c>
      <c r="S6" s="269"/>
      <c r="T6" s="278" t="str">
        <f>I6</f>
        <v>鉄道賃</v>
      </c>
      <c r="U6" s="279"/>
      <c r="V6" s="279"/>
      <c r="W6" s="281" t="str">
        <f>L6</f>
        <v>航空賃</v>
      </c>
      <c r="X6" s="282"/>
      <c r="Y6" s="280" t="s">
        <v>58</v>
      </c>
      <c r="Z6" s="279"/>
      <c r="AA6" s="265" t="str">
        <f>P6</f>
        <v>宿泊費</v>
      </c>
      <c r="AB6" s="267"/>
      <c r="AC6" s="265" t="str">
        <f>R6</f>
        <v>宿泊手当</v>
      </c>
      <c r="AD6" s="266"/>
    </row>
    <row r="7" spans="1:30" ht="27.75" customHeight="1">
      <c r="A7" s="12" t="s">
        <v>61</v>
      </c>
      <c r="B7" s="13" t="s">
        <v>62</v>
      </c>
      <c r="C7" s="14" t="s">
        <v>63</v>
      </c>
      <c r="D7" s="15" t="s">
        <v>64</v>
      </c>
      <c r="E7" s="16" t="s">
        <v>65</v>
      </c>
      <c r="F7" s="17" t="s">
        <v>66</v>
      </c>
      <c r="G7" s="16" t="s">
        <v>67</v>
      </c>
      <c r="H7" s="18" t="s">
        <v>68</v>
      </c>
      <c r="I7" s="19" t="s">
        <v>69</v>
      </c>
      <c r="J7" s="20" t="s">
        <v>70</v>
      </c>
      <c r="K7" s="21" t="s">
        <v>71</v>
      </c>
      <c r="L7" s="22" t="s">
        <v>69</v>
      </c>
      <c r="M7" s="20" t="s">
        <v>70</v>
      </c>
      <c r="N7" s="20" t="s">
        <v>69</v>
      </c>
      <c r="O7" s="23" t="s">
        <v>70</v>
      </c>
      <c r="P7" s="23" t="s">
        <v>72</v>
      </c>
      <c r="Q7" s="23" t="s">
        <v>73</v>
      </c>
      <c r="R7" s="23" t="s">
        <v>72</v>
      </c>
      <c r="S7" s="24" t="s">
        <v>74</v>
      </c>
      <c r="T7" s="19" t="str">
        <f>I7</f>
        <v>路程</v>
      </c>
      <c r="U7" s="20" t="str">
        <f>J7</f>
        <v>運賃</v>
      </c>
      <c r="V7" s="21" t="str">
        <f>K7</f>
        <v>急行
料金</v>
      </c>
      <c r="W7" s="22" t="str">
        <f>L7</f>
        <v>路程</v>
      </c>
      <c r="X7" s="20" t="str">
        <f>M7</f>
        <v>運賃</v>
      </c>
      <c r="Y7" s="20" t="str">
        <f>N7</f>
        <v>路程</v>
      </c>
      <c r="Z7" s="20" t="str">
        <f>O7</f>
        <v>運賃</v>
      </c>
      <c r="AA7" s="20" t="str">
        <f>P7</f>
        <v>夜数</v>
      </c>
      <c r="AB7" s="20" t="s">
        <v>75</v>
      </c>
      <c r="AC7" s="20" t="str">
        <f>R7</f>
        <v>夜数</v>
      </c>
      <c r="AD7" s="25" t="str">
        <f>S7</f>
        <v>定額</v>
      </c>
    </row>
    <row r="8" spans="1:30" ht="15.75">
      <c r="A8" s="26"/>
      <c r="B8" s="27"/>
      <c r="C8" s="28"/>
      <c r="D8" s="29"/>
      <c r="E8" s="30"/>
      <c r="F8" s="31"/>
      <c r="G8" s="30"/>
      <c r="H8" s="32"/>
      <c r="I8" s="33" t="s">
        <v>76</v>
      </c>
      <c r="J8" s="34" t="s">
        <v>77</v>
      </c>
      <c r="K8" s="35" t="s">
        <v>77</v>
      </c>
      <c r="L8" s="36" t="s">
        <v>76</v>
      </c>
      <c r="M8" s="34" t="s">
        <v>77</v>
      </c>
      <c r="N8" s="34" t="s">
        <v>76</v>
      </c>
      <c r="O8" s="37" t="s">
        <v>77</v>
      </c>
      <c r="P8" s="38" t="s">
        <v>78</v>
      </c>
      <c r="Q8" s="38" t="s">
        <v>77</v>
      </c>
      <c r="R8" s="38" t="s">
        <v>78</v>
      </c>
      <c r="S8" s="39" t="s">
        <v>77</v>
      </c>
      <c r="T8" s="33" t="s">
        <v>76</v>
      </c>
      <c r="U8" s="34" t="s">
        <v>77</v>
      </c>
      <c r="V8" s="35" t="s">
        <v>77</v>
      </c>
      <c r="W8" s="36" t="s">
        <v>76</v>
      </c>
      <c r="X8" s="34" t="s">
        <v>77</v>
      </c>
      <c r="Y8" s="34" t="s">
        <v>76</v>
      </c>
      <c r="Z8" s="37" t="s">
        <v>77</v>
      </c>
      <c r="AA8" s="38" t="s">
        <v>78</v>
      </c>
      <c r="AB8" s="38" t="s">
        <v>77</v>
      </c>
      <c r="AC8" s="38" t="s">
        <v>78</v>
      </c>
      <c r="AD8" s="39" t="s">
        <v>77</v>
      </c>
    </row>
    <row r="9" spans="1:30" ht="27" customHeight="1">
      <c r="A9" s="210"/>
      <c r="B9" s="211"/>
      <c r="C9" s="40" t="s">
        <v>63</v>
      </c>
      <c r="D9" s="212"/>
      <c r="E9" s="213"/>
      <c r="F9" s="213"/>
      <c r="G9" s="213"/>
      <c r="H9" s="185"/>
      <c r="I9" s="69"/>
      <c r="J9" s="70"/>
      <c r="K9" s="70"/>
      <c r="L9" s="70"/>
      <c r="M9" s="70"/>
      <c r="N9" s="71"/>
      <c r="O9" s="72"/>
      <c r="P9" s="41" t="str">
        <f>IF(H9="","",IF($K$5="",1,""))</f>
        <v/>
      </c>
      <c r="Q9" s="70"/>
      <c r="R9" s="41" t="str">
        <f>IF(H9="","",1)</f>
        <v/>
      </c>
      <c r="S9" s="42" t="str">
        <f>IF(H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9" s="43">
        <f t="shared" ref="T9:AA24" si="0">I9</f>
        <v>0</v>
      </c>
      <c r="U9" s="41">
        <f t="shared" si="0"/>
        <v>0</v>
      </c>
      <c r="V9" s="41">
        <f t="shared" si="0"/>
        <v>0</v>
      </c>
      <c r="W9" s="41">
        <f t="shared" si="0"/>
        <v>0</v>
      </c>
      <c r="X9" s="41">
        <f t="shared" si="0"/>
        <v>0</v>
      </c>
      <c r="Y9" s="44">
        <f t="shared" si="0"/>
        <v>0</v>
      </c>
      <c r="Z9" s="41">
        <f t="shared" si="0"/>
        <v>0</v>
      </c>
      <c r="AA9" s="41" t="str">
        <f t="shared" si="0"/>
        <v/>
      </c>
      <c r="AB9" s="41" t="str">
        <f>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料等'!$B$3:$B$25,_xlfn.XLOOKUP(H9,'(参考)宿泊料等'!$H$2:$BB$2,'(参考)宿泊料等'!$H$3:$BB$25,""),"")),""),""),"")</f>
        <v/>
      </c>
      <c r="AC9" s="41" t="str">
        <f>R9</f>
        <v/>
      </c>
      <c r="AD9" s="42" t="str">
        <f>IF(AC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0" spans="1:30" ht="27" customHeight="1">
      <c r="A10" s="210"/>
      <c r="B10" s="214"/>
      <c r="C10" s="45" t="s">
        <v>63</v>
      </c>
      <c r="D10" s="215"/>
      <c r="E10" s="216"/>
      <c r="F10" s="216"/>
      <c r="G10" s="216"/>
      <c r="H10" s="185"/>
      <c r="I10" s="73"/>
      <c r="J10" s="74"/>
      <c r="K10" s="74"/>
      <c r="L10" s="74"/>
      <c r="M10" s="74"/>
      <c r="N10" s="75"/>
      <c r="O10" s="74"/>
      <c r="P10" s="41" t="str">
        <f t="shared" ref="P10:P33" si="1">IF(H10="","",IF($K$5="",1,""))</f>
        <v/>
      </c>
      <c r="Q10" s="74"/>
      <c r="R10" s="41" t="str">
        <f t="shared" ref="R10:R33" si="2">IF(H10="","",1)</f>
        <v/>
      </c>
      <c r="S10" s="42" t="str">
        <f>IF(H10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0" s="46">
        <f t="shared" si="0"/>
        <v>0</v>
      </c>
      <c r="U10" s="47">
        <f t="shared" si="0"/>
        <v>0</v>
      </c>
      <c r="V10" s="47">
        <f t="shared" si="0"/>
        <v>0</v>
      </c>
      <c r="W10" s="41">
        <f t="shared" si="0"/>
        <v>0</v>
      </c>
      <c r="X10" s="41">
        <f t="shared" si="0"/>
        <v>0</v>
      </c>
      <c r="Y10" s="48">
        <f t="shared" si="0"/>
        <v>0</v>
      </c>
      <c r="Z10" s="47">
        <f t="shared" si="0"/>
        <v>0</v>
      </c>
      <c r="AA10" s="47" t="str">
        <f t="shared" si="0"/>
        <v/>
      </c>
      <c r="AB10" s="41" t="str">
        <f>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料等'!$B$3:$B$25,_xlfn.XLOOKUP(H10,'(参考)宿泊料等'!$H$2:$BB$2,'(参考)宿泊料等'!$H$3:$BB$25,""),"")),""),""),"")</f>
        <v/>
      </c>
      <c r="AC10" s="41" t="str">
        <f t="shared" ref="AC10:AC32" si="3">R10</f>
        <v/>
      </c>
      <c r="AD10" s="42" t="str">
        <f>IF(AC10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1" spans="1:30" ht="27" customHeight="1">
      <c r="A11" s="210"/>
      <c r="B11" s="214"/>
      <c r="C11" s="45" t="s">
        <v>63</v>
      </c>
      <c r="D11" s="215"/>
      <c r="E11" s="216"/>
      <c r="F11" s="216"/>
      <c r="G11" s="216"/>
      <c r="H11" s="185"/>
      <c r="I11" s="73"/>
      <c r="J11" s="74"/>
      <c r="K11" s="74"/>
      <c r="L11" s="74"/>
      <c r="M11" s="74"/>
      <c r="N11" s="75"/>
      <c r="O11" s="74"/>
      <c r="P11" s="41" t="str">
        <f t="shared" si="1"/>
        <v/>
      </c>
      <c r="Q11" s="74"/>
      <c r="R11" s="41" t="str">
        <f t="shared" si="2"/>
        <v/>
      </c>
      <c r="S11" s="42" t="str">
        <f>IF(H11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1" s="46">
        <f t="shared" si="0"/>
        <v>0</v>
      </c>
      <c r="U11" s="47">
        <f t="shared" si="0"/>
        <v>0</v>
      </c>
      <c r="V11" s="47">
        <f t="shared" si="0"/>
        <v>0</v>
      </c>
      <c r="W11" s="41">
        <f t="shared" si="0"/>
        <v>0</v>
      </c>
      <c r="X11" s="41">
        <f t="shared" si="0"/>
        <v>0</v>
      </c>
      <c r="Y11" s="48">
        <f t="shared" si="0"/>
        <v>0</v>
      </c>
      <c r="Z11" s="47">
        <f t="shared" si="0"/>
        <v>0</v>
      </c>
      <c r="AA11" s="47" t="str">
        <f t="shared" si="0"/>
        <v/>
      </c>
      <c r="AB11" s="41" t="str">
        <f>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料等'!$B$3:$B$25,_xlfn.XLOOKUP(H11,'(参考)宿泊料等'!$H$2:$BB$2,'(参考)宿泊料等'!$H$3:$BB$25,""),"")),""),""),"")</f>
        <v/>
      </c>
      <c r="AC11" s="41" t="str">
        <f t="shared" si="3"/>
        <v/>
      </c>
      <c r="AD11" s="42" t="str">
        <f>IF(AC11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2" spans="1:30" ht="27" customHeight="1">
      <c r="A12" s="210"/>
      <c r="B12" s="214"/>
      <c r="C12" s="45" t="s">
        <v>63</v>
      </c>
      <c r="D12" s="215"/>
      <c r="E12" s="216"/>
      <c r="F12" s="216"/>
      <c r="G12" s="216"/>
      <c r="H12" s="185"/>
      <c r="I12" s="73"/>
      <c r="J12" s="74"/>
      <c r="K12" s="74"/>
      <c r="L12" s="74"/>
      <c r="M12" s="74"/>
      <c r="N12" s="75"/>
      <c r="O12" s="74"/>
      <c r="P12" s="41" t="str">
        <f t="shared" si="1"/>
        <v/>
      </c>
      <c r="Q12" s="74"/>
      <c r="R12" s="41" t="str">
        <f t="shared" si="2"/>
        <v/>
      </c>
      <c r="S12" s="42" t="str">
        <f>IF(H12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2" s="46">
        <f t="shared" si="0"/>
        <v>0</v>
      </c>
      <c r="U12" s="47">
        <f t="shared" si="0"/>
        <v>0</v>
      </c>
      <c r="V12" s="47">
        <f t="shared" si="0"/>
        <v>0</v>
      </c>
      <c r="W12" s="41">
        <f t="shared" si="0"/>
        <v>0</v>
      </c>
      <c r="X12" s="41">
        <f t="shared" si="0"/>
        <v>0</v>
      </c>
      <c r="Y12" s="48">
        <f t="shared" si="0"/>
        <v>0</v>
      </c>
      <c r="Z12" s="47">
        <f t="shared" si="0"/>
        <v>0</v>
      </c>
      <c r="AA12" s="47" t="str">
        <f t="shared" si="0"/>
        <v/>
      </c>
      <c r="AB12" s="41" t="str">
        <f>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料等'!$B$3:$B$25,_xlfn.XLOOKUP(H12,'(参考)宿泊料等'!$H$2:$BB$2,'(参考)宿泊料等'!$H$3:$BB$25,""),"")),""),""),"")</f>
        <v/>
      </c>
      <c r="AC12" s="41" t="str">
        <f t="shared" si="3"/>
        <v/>
      </c>
      <c r="AD12" s="42" t="str">
        <f>IF(AC12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3" spans="1:30" ht="27" customHeight="1">
      <c r="A13" s="210"/>
      <c r="B13" s="214"/>
      <c r="C13" s="45" t="s">
        <v>63</v>
      </c>
      <c r="D13" s="215"/>
      <c r="E13" s="216"/>
      <c r="F13" s="216"/>
      <c r="G13" s="216"/>
      <c r="H13" s="185"/>
      <c r="I13" s="73"/>
      <c r="J13" s="74"/>
      <c r="K13" s="74"/>
      <c r="L13" s="74"/>
      <c r="M13" s="74"/>
      <c r="N13" s="75"/>
      <c r="O13" s="74"/>
      <c r="P13" s="41" t="str">
        <f t="shared" si="1"/>
        <v/>
      </c>
      <c r="Q13" s="74"/>
      <c r="R13" s="41" t="str">
        <f t="shared" si="2"/>
        <v/>
      </c>
      <c r="S13" s="42" t="str">
        <f>IF(H13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3" s="46">
        <f t="shared" si="0"/>
        <v>0</v>
      </c>
      <c r="U13" s="47">
        <f t="shared" si="0"/>
        <v>0</v>
      </c>
      <c r="V13" s="47">
        <f t="shared" si="0"/>
        <v>0</v>
      </c>
      <c r="W13" s="41">
        <f t="shared" si="0"/>
        <v>0</v>
      </c>
      <c r="X13" s="41">
        <f t="shared" si="0"/>
        <v>0</v>
      </c>
      <c r="Y13" s="48">
        <f t="shared" si="0"/>
        <v>0</v>
      </c>
      <c r="Z13" s="47">
        <f t="shared" si="0"/>
        <v>0</v>
      </c>
      <c r="AA13" s="47" t="str">
        <f t="shared" si="0"/>
        <v/>
      </c>
      <c r="AB13" s="41" t="str">
        <f>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料等'!$B$3:$B$25,_xlfn.XLOOKUP(H13,'(参考)宿泊料等'!$H$2:$BB$2,'(参考)宿泊料等'!$H$3:$BB$25,""),"")),""),""),"")</f>
        <v/>
      </c>
      <c r="AC13" s="41" t="str">
        <f t="shared" si="3"/>
        <v/>
      </c>
      <c r="AD13" s="42" t="str">
        <f>IF(AC13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4" spans="1:30" ht="27" customHeight="1">
      <c r="A14" s="210"/>
      <c r="B14" s="214"/>
      <c r="C14" s="45" t="s">
        <v>63</v>
      </c>
      <c r="D14" s="215"/>
      <c r="E14" s="216"/>
      <c r="F14" s="216"/>
      <c r="G14" s="216"/>
      <c r="H14" s="185"/>
      <c r="I14" s="73"/>
      <c r="J14" s="74"/>
      <c r="K14" s="74"/>
      <c r="L14" s="74"/>
      <c r="M14" s="74"/>
      <c r="N14" s="75"/>
      <c r="O14" s="74"/>
      <c r="P14" s="41" t="str">
        <f t="shared" si="1"/>
        <v/>
      </c>
      <c r="Q14" s="74"/>
      <c r="R14" s="41" t="str">
        <f t="shared" si="2"/>
        <v/>
      </c>
      <c r="S14" s="42" t="str">
        <f>IF(H14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4" s="46">
        <f t="shared" si="0"/>
        <v>0</v>
      </c>
      <c r="U14" s="47">
        <f t="shared" si="0"/>
        <v>0</v>
      </c>
      <c r="V14" s="47">
        <f t="shared" si="0"/>
        <v>0</v>
      </c>
      <c r="W14" s="41">
        <f t="shared" si="0"/>
        <v>0</v>
      </c>
      <c r="X14" s="41">
        <f t="shared" si="0"/>
        <v>0</v>
      </c>
      <c r="Y14" s="48">
        <f t="shared" si="0"/>
        <v>0</v>
      </c>
      <c r="Z14" s="47">
        <f t="shared" si="0"/>
        <v>0</v>
      </c>
      <c r="AA14" s="47" t="str">
        <f t="shared" si="0"/>
        <v/>
      </c>
      <c r="AB14" s="41" t="str">
        <f>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料等'!$B$3:$B$25,_xlfn.XLOOKUP(H14,'(参考)宿泊料等'!$H$2:$BB$2,'(参考)宿泊料等'!$H$3:$BB$25,""),"")),""),""),"")</f>
        <v/>
      </c>
      <c r="AC14" s="41" t="str">
        <f t="shared" si="3"/>
        <v/>
      </c>
      <c r="AD14" s="42" t="str">
        <f>IF(AC14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5" spans="1:30" ht="27" customHeight="1">
      <c r="A15" s="210"/>
      <c r="B15" s="214"/>
      <c r="C15" s="45" t="s">
        <v>63</v>
      </c>
      <c r="D15" s="215"/>
      <c r="E15" s="216"/>
      <c r="F15" s="216"/>
      <c r="G15" s="216"/>
      <c r="H15" s="185"/>
      <c r="I15" s="73"/>
      <c r="J15" s="74"/>
      <c r="K15" s="74"/>
      <c r="L15" s="74"/>
      <c r="M15" s="74"/>
      <c r="N15" s="75"/>
      <c r="O15" s="74"/>
      <c r="P15" s="41" t="str">
        <f t="shared" si="1"/>
        <v/>
      </c>
      <c r="Q15" s="74"/>
      <c r="R15" s="41" t="str">
        <f t="shared" si="2"/>
        <v/>
      </c>
      <c r="S15" s="42" t="str">
        <f>IF(H15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5" s="46">
        <f t="shared" si="0"/>
        <v>0</v>
      </c>
      <c r="U15" s="47">
        <f t="shared" si="0"/>
        <v>0</v>
      </c>
      <c r="V15" s="47">
        <f t="shared" si="0"/>
        <v>0</v>
      </c>
      <c r="W15" s="41">
        <f t="shared" si="0"/>
        <v>0</v>
      </c>
      <c r="X15" s="41">
        <f t="shared" si="0"/>
        <v>0</v>
      </c>
      <c r="Y15" s="48">
        <f t="shared" si="0"/>
        <v>0</v>
      </c>
      <c r="Z15" s="47">
        <f t="shared" si="0"/>
        <v>0</v>
      </c>
      <c r="AA15" s="47" t="str">
        <f t="shared" si="0"/>
        <v/>
      </c>
      <c r="AB15" s="41" t="str">
        <f>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料等'!$B$3:$B$25,_xlfn.XLOOKUP(H15,'(参考)宿泊料等'!$H$2:$BB$2,'(参考)宿泊料等'!$H$3:$BB$25,""),"")),""),""),"")</f>
        <v/>
      </c>
      <c r="AC15" s="41" t="str">
        <f t="shared" si="3"/>
        <v/>
      </c>
      <c r="AD15" s="42" t="str">
        <f>IF(AC15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6" spans="1:30" ht="27" customHeight="1">
      <c r="A16" s="210"/>
      <c r="B16" s="214"/>
      <c r="C16" s="45" t="s">
        <v>63</v>
      </c>
      <c r="D16" s="215"/>
      <c r="E16" s="216"/>
      <c r="F16" s="216"/>
      <c r="G16" s="216"/>
      <c r="H16" s="185"/>
      <c r="I16" s="73"/>
      <c r="J16" s="74"/>
      <c r="K16" s="74"/>
      <c r="L16" s="74"/>
      <c r="M16" s="74"/>
      <c r="N16" s="75"/>
      <c r="O16" s="74"/>
      <c r="P16" s="41" t="str">
        <f t="shared" si="1"/>
        <v/>
      </c>
      <c r="Q16" s="74"/>
      <c r="R16" s="41" t="str">
        <f t="shared" si="2"/>
        <v/>
      </c>
      <c r="S16" s="42" t="str">
        <f>IF(H16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6" s="46">
        <f t="shared" si="0"/>
        <v>0</v>
      </c>
      <c r="U16" s="47">
        <f t="shared" si="0"/>
        <v>0</v>
      </c>
      <c r="V16" s="47">
        <f t="shared" si="0"/>
        <v>0</v>
      </c>
      <c r="W16" s="41">
        <f t="shared" si="0"/>
        <v>0</v>
      </c>
      <c r="X16" s="41">
        <f t="shared" si="0"/>
        <v>0</v>
      </c>
      <c r="Y16" s="48">
        <f t="shared" si="0"/>
        <v>0</v>
      </c>
      <c r="Z16" s="47">
        <f t="shared" si="0"/>
        <v>0</v>
      </c>
      <c r="AA16" s="47" t="str">
        <f t="shared" si="0"/>
        <v/>
      </c>
      <c r="AB16" s="41" t="str">
        <f>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料等'!$B$3:$B$25,_xlfn.XLOOKUP(H16,'(参考)宿泊料等'!$H$2:$BB$2,'(参考)宿泊料等'!$H$3:$BB$25,""),"")),""),""),"")</f>
        <v/>
      </c>
      <c r="AC16" s="41" t="str">
        <f t="shared" si="3"/>
        <v/>
      </c>
      <c r="AD16" s="42" t="str">
        <f>IF(AC16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7" spans="1:30" ht="27" customHeight="1">
      <c r="A17" s="210"/>
      <c r="B17" s="214"/>
      <c r="C17" s="45" t="s">
        <v>63</v>
      </c>
      <c r="D17" s="215"/>
      <c r="E17" s="216"/>
      <c r="F17" s="216"/>
      <c r="G17" s="216"/>
      <c r="H17" s="185"/>
      <c r="I17" s="73"/>
      <c r="J17" s="74"/>
      <c r="K17" s="74"/>
      <c r="L17" s="74"/>
      <c r="M17" s="74"/>
      <c r="N17" s="75"/>
      <c r="O17" s="74"/>
      <c r="P17" s="41" t="str">
        <f t="shared" si="1"/>
        <v/>
      </c>
      <c r="Q17" s="74"/>
      <c r="R17" s="41" t="str">
        <f t="shared" si="2"/>
        <v/>
      </c>
      <c r="S17" s="42" t="str">
        <f>IF(H17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7" s="46">
        <f t="shared" si="0"/>
        <v>0</v>
      </c>
      <c r="U17" s="47">
        <f t="shared" si="0"/>
        <v>0</v>
      </c>
      <c r="V17" s="47">
        <f t="shared" si="0"/>
        <v>0</v>
      </c>
      <c r="W17" s="41">
        <f t="shared" si="0"/>
        <v>0</v>
      </c>
      <c r="X17" s="41">
        <f t="shared" si="0"/>
        <v>0</v>
      </c>
      <c r="Y17" s="48">
        <f t="shared" si="0"/>
        <v>0</v>
      </c>
      <c r="Z17" s="47">
        <f t="shared" si="0"/>
        <v>0</v>
      </c>
      <c r="AA17" s="47" t="str">
        <f t="shared" si="0"/>
        <v/>
      </c>
      <c r="AB17" s="41" t="str">
        <f>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料等'!$B$3:$B$25,_xlfn.XLOOKUP(H17,'(参考)宿泊料等'!$H$2:$BB$2,'(参考)宿泊料等'!$H$3:$BB$25,""),"")),""),""),"")</f>
        <v/>
      </c>
      <c r="AC17" s="41" t="str">
        <f t="shared" si="3"/>
        <v/>
      </c>
      <c r="AD17" s="42" t="str">
        <f>IF(AC17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8" spans="1:30" ht="27" customHeight="1">
      <c r="A18" s="210"/>
      <c r="B18" s="214"/>
      <c r="C18" s="45" t="s">
        <v>63</v>
      </c>
      <c r="D18" s="215"/>
      <c r="E18" s="216"/>
      <c r="F18" s="216"/>
      <c r="G18" s="216"/>
      <c r="H18" s="185"/>
      <c r="I18" s="73"/>
      <c r="J18" s="74"/>
      <c r="K18" s="74"/>
      <c r="L18" s="74"/>
      <c r="M18" s="74"/>
      <c r="N18" s="75"/>
      <c r="O18" s="74"/>
      <c r="P18" s="41" t="str">
        <f t="shared" si="1"/>
        <v/>
      </c>
      <c r="Q18" s="74"/>
      <c r="R18" s="41" t="str">
        <f t="shared" si="2"/>
        <v/>
      </c>
      <c r="S18" s="42" t="str">
        <f>IF(H18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8" s="46">
        <f t="shared" si="0"/>
        <v>0</v>
      </c>
      <c r="U18" s="47">
        <f t="shared" si="0"/>
        <v>0</v>
      </c>
      <c r="V18" s="47">
        <f t="shared" si="0"/>
        <v>0</v>
      </c>
      <c r="W18" s="41">
        <f t="shared" si="0"/>
        <v>0</v>
      </c>
      <c r="X18" s="41">
        <f t="shared" si="0"/>
        <v>0</v>
      </c>
      <c r="Y18" s="48">
        <f t="shared" si="0"/>
        <v>0</v>
      </c>
      <c r="Z18" s="47">
        <f t="shared" si="0"/>
        <v>0</v>
      </c>
      <c r="AA18" s="47" t="str">
        <f t="shared" si="0"/>
        <v/>
      </c>
      <c r="AB18" s="41" t="str">
        <f>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料等'!$B$3:$B$25,_xlfn.XLOOKUP(H18,'(参考)宿泊料等'!$H$2:$BB$2,'(参考)宿泊料等'!$H$3:$BB$25,""),"")),""),""),"")</f>
        <v/>
      </c>
      <c r="AC18" s="41" t="str">
        <f t="shared" si="3"/>
        <v/>
      </c>
      <c r="AD18" s="42" t="str">
        <f>IF(AC18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9" spans="1:30" ht="27" customHeight="1">
      <c r="A19" s="210"/>
      <c r="B19" s="214"/>
      <c r="C19" s="45" t="s">
        <v>63</v>
      </c>
      <c r="D19" s="215"/>
      <c r="E19" s="216"/>
      <c r="F19" s="216"/>
      <c r="G19" s="216"/>
      <c r="H19" s="185"/>
      <c r="I19" s="73"/>
      <c r="J19" s="74"/>
      <c r="K19" s="74"/>
      <c r="L19" s="74"/>
      <c r="M19" s="74"/>
      <c r="N19" s="75"/>
      <c r="O19" s="74"/>
      <c r="P19" s="41" t="str">
        <f t="shared" si="1"/>
        <v/>
      </c>
      <c r="Q19" s="74"/>
      <c r="R19" s="41" t="str">
        <f t="shared" si="2"/>
        <v/>
      </c>
      <c r="S19" s="42" t="str">
        <f>IF(H19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9" s="46">
        <f t="shared" si="0"/>
        <v>0</v>
      </c>
      <c r="U19" s="47">
        <f t="shared" si="0"/>
        <v>0</v>
      </c>
      <c r="V19" s="47">
        <f t="shared" si="0"/>
        <v>0</v>
      </c>
      <c r="W19" s="41">
        <f t="shared" si="0"/>
        <v>0</v>
      </c>
      <c r="X19" s="41">
        <f t="shared" si="0"/>
        <v>0</v>
      </c>
      <c r="Y19" s="48">
        <f t="shared" si="0"/>
        <v>0</v>
      </c>
      <c r="Z19" s="47">
        <f t="shared" si="0"/>
        <v>0</v>
      </c>
      <c r="AA19" s="47" t="str">
        <f t="shared" si="0"/>
        <v/>
      </c>
      <c r="AB19" s="41" t="str">
        <f>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料等'!$B$3:$B$25,_xlfn.XLOOKUP(H19,'(参考)宿泊料等'!$H$2:$BB$2,'(参考)宿泊料等'!$H$3:$BB$25,""),"")),""),""),"")</f>
        <v/>
      </c>
      <c r="AC19" s="41" t="str">
        <f t="shared" si="3"/>
        <v/>
      </c>
      <c r="AD19" s="42" t="str">
        <f>IF(AC19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0" spans="1:30" ht="27" customHeight="1">
      <c r="A20" s="210"/>
      <c r="B20" s="214"/>
      <c r="C20" s="45" t="s">
        <v>63</v>
      </c>
      <c r="D20" s="215"/>
      <c r="E20" s="216"/>
      <c r="F20" s="216"/>
      <c r="G20" s="216"/>
      <c r="H20" s="185"/>
      <c r="I20" s="73"/>
      <c r="J20" s="74"/>
      <c r="K20" s="74"/>
      <c r="L20" s="74"/>
      <c r="M20" s="74"/>
      <c r="N20" s="75"/>
      <c r="O20" s="74"/>
      <c r="P20" s="41" t="str">
        <f t="shared" si="1"/>
        <v/>
      </c>
      <c r="Q20" s="74"/>
      <c r="R20" s="41" t="str">
        <f t="shared" si="2"/>
        <v/>
      </c>
      <c r="S20" s="42" t="str">
        <f>IF(H20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0" s="46">
        <f t="shared" si="0"/>
        <v>0</v>
      </c>
      <c r="U20" s="47">
        <f t="shared" si="0"/>
        <v>0</v>
      </c>
      <c r="V20" s="47">
        <f t="shared" si="0"/>
        <v>0</v>
      </c>
      <c r="W20" s="41">
        <f t="shared" si="0"/>
        <v>0</v>
      </c>
      <c r="X20" s="41">
        <f t="shared" si="0"/>
        <v>0</v>
      </c>
      <c r="Y20" s="48">
        <f t="shared" si="0"/>
        <v>0</v>
      </c>
      <c r="Z20" s="47">
        <f t="shared" si="0"/>
        <v>0</v>
      </c>
      <c r="AA20" s="47" t="str">
        <f t="shared" si="0"/>
        <v/>
      </c>
      <c r="AB20" s="41" t="str">
        <f>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料等'!$B$3:$B$25,_xlfn.XLOOKUP(H20,'(参考)宿泊料等'!$H$2:$BB$2,'(参考)宿泊料等'!$H$3:$BB$25,""),"")),""),""),"")</f>
        <v/>
      </c>
      <c r="AC20" s="41" t="str">
        <f t="shared" si="3"/>
        <v/>
      </c>
      <c r="AD20" s="42" t="str">
        <f>IF(AC20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1" spans="1:30" ht="27" customHeight="1">
      <c r="A21" s="210"/>
      <c r="B21" s="214"/>
      <c r="C21" s="45" t="s">
        <v>63</v>
      </c>
      <c r="D21" s="215"/>
      <c r="E21" s="216"/>
      <c r="F21" s="216"/>
      <c r="G21" s="216"/>
      <c r="H21" s="185"/>
      <c r="I21" s="73"/>
      <c r="J21" s="74"/>
      <c r="K21" s="74"/>
      <c r="L21" s="74"/>
      <c r="M21" s="74"/>
      <c r="N21" s="75"/>
      <c r="O21" s="74"/>
      <c r="P21" s="41" t="str">
        <f t="shared" si="1"/>
        <v/>
      </c>
      <c r="Q21" s="74"/>
      <c r="R21" s="41" t="str">
        <f t="shared" si="2"/>
        <v/>
      </c>
      <c r="S21" s="42" t="str">
        <f>IF(H21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1" s="46">
        <f t="shared" si="0"/>
        <v>0</v>
      </c>
      <c r="U21" s="47">
        <f t="shared" si="0"/>
        <v>0</v>
      </c>
      <c r="V21" s="47">
        <f t="shared" si="0"/>
        <v>0</v>
      </c>
      <c r="W21" s="41">
        <f t="shared" si="0"/>
        <v>0</v>
      </c>
      <c r="X21" s="41">
        <f t="shared" si="0"/>
        <v>0</v>
      </c>
      <c r="Y21" s="48">
        <f t="shared" si="0"/>
        <v>0</v>
      </c>
      <c r="Z21" s="47">
        <f t="shared" si="0"/>
        <v>0</v>
      </c>
      <c r="AA21" s="47" t="str">
        <f t="shared" si="0"/>
        <v/>
      </c>
      <c r="AB21" s="41" t="str">
        <f>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料等'!$B$3:$B$25,_xlfn.XLOOKUP(H21,'(参考)宿泊料等'!$H$2:$BB$2,'(参考)宿泊料等'!$H$3:$BB$25,""),"")),""),""),"")</f>
        <v/>
      </c>
      <c r="AC21" s="41" t="str">
        <f t="shared" si="3"/>
        <v/>
      </c>
      <c r="AD21" s="42" t="str">
        <f>IF(AC21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2" spans="1:30" ht="27" customHeight="1">
      <c r="A22" s="210"/>
      <c r="B22" s="214"/>
      <c r="C22" s="45" t="s">
        <v>63</v>
      </c>
      <c r="D22" s="215"/>
      <c r="E22" s="216"/>
      <c r="F22" s="216"/>
      <c r="G22" s="216"/>
      <c r="H22" s="185"/>
      <c r="I22" s="73"/>
      <c r="J22" s="74"/>
      <c r="K22" s="74"/>
      <c r="L22" s="74"/>
      <c r="M22" s="74"/>
      <c r="N22" s="75"/>
      <c r="O22" s="74"/>
      <c r="P22" s="41" t="str">
        <f t="shared" si="1"/>
        <v/>
      </c>
      <c r="Q22" s="74"/>
      <c r="R22" s="41" t="str">
        <f t="shared" si="2"/>
        <v/>
      </c>
      <c r="S22" s="42" t="str">
        <f>IF(H22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2" s="46">
        <f t="shared" si="0"/>
        <v>0</v>
      </c>
      <c r="U22" s="47">
        <f t="shared" si="0"/>
        <v>0</v>
      </c>
      <c r="V22" s="47">
        <f t="shared" si="0"/>
        <v>0</v>
      </c>
      <c r="W22" s="41">
        <f t="shared" si="0"/>
        <v>0</v>
      </c>
      <c r="X22" s="41">
        <f t="shared" si="0"/>
        <v>0</v>
      </c>
      <c r="Y22" s="48">
        <f t="shared" si="0"/>
        <v>0</v>
      </c>
      <c r="Z22" s="47">
        <f t="shared" si="0"/>
        <v>0</v>
      </c>
      <c r="AA22" s="47" t="str">
        <f t="shared" si="0"/>
        <v/>
      </c>
      <c r="AB22" s="41" t="str">
        <f>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料等'!$B$3:$B$25,_xlfn.XLOOKUP(H22,'(参考)宿泊料等'!$H$2:$BB$2,'(参考)宿泊料等'!$H$3:$BB$25,""),"")),""),""),"")</f>
        <v/>
      </c>
      <c r="AC22" s="41" t="str">
        <f t="shared" si="3"/>
        <v/>
      </c>
      <c r="AD22" s="42" t="str">
        <f>IF(AC22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3" spans="1:30" ht="27" customHeight="1">
      <c r="A23" s="210"/>
      <c r="B23" s="214"/>
      <c r="C23" s="45" t="s">
        <v>63</v>
      </c>
      <c r="D23" s="215"/>
      <c r="E23" s="216"/>
      <c r="F23" s="216"/>
      <c r="G23" s="216"/>
      <c r="H23" s="185"/>
      <c r="I23" s="73"/>
      <c r="J23" s="74"/>
      <c r="K23" s="74"/>
      <c r="L23" s="74"/>
      <c r="M23" s="74"/>
      <c r="N23" s="75"/>
      <c r="O23" s="74"/>
      <c r="P23" s="41" t="str">
        <f t="shared" si="1"/>
        <v/>
      </c>
      <c r="Q23" s="74"/>
      <c r="R23" s="41" t="str">
        <f t="shared" si="2"/>
        <v/>
      </c>
      <c r="S23" s="42" t="str">
        <f>IF(H23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3" s="46">
        <f t="shared" si="0"/>
        <v>0</v>
      </c>
      <c r="U23" s="47">
        <f t="shared" si="0"/>
        <v>0</v>
      </c>
      <c r="V23" s="47">
        <f t="shared" si="0"/>
        <v>0</v>
      </c>
      <c r="W23" s="41">
        <f t="shared" si="0"/>
        <v>0</v>
      </c>
      <c r="X23" s="41">
        <f t="shared" si="0"/>
        <v>0</v>
      </c>
      <c r="Y23" s="48">
        <f t="shared" si="0"/>
        <v>0</v>
      </c>
      <c r="Z23" s="47">
        <f t="shared" si="0"/>
        <v>0</v>
      </c>
      <c r="AA23" s="47" t="str">
        <f t="shared" si="0"/>
        <v/>
      </c>
      <c r="AB23" s="41" t="str">
        <f>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料等'!$B$3:$B$25,_xlfn.XLOOKUP(H23,'(参考)宿泊料等'!$H$2:$BB$2,'(参考)宿泊料等'!$H$3:$BB$25,""),"")),""),""),"")</f>
        <v/>
      </c>
      <c r="AC23" s="41" t="str">
        <f t="shared" si="3"/>
        <v/>
      </c>
      <c r="AD23" s="42" t="str">
        <f>IF(AC23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4" spans="1:30" ht="27" customHeight="1">
      <c r="A24" s="210"/>
      <c r="B24" s="214"/>
      <c r="C24" s="45" t="s">
        <v>63</v>
      </c>
      <c r="D24" s="215"/>
      <c r="E24" s="216"/>
      <c r="F24" s="216"/>
      <c r="G24" s="216"/>
      <c r="H24" s="185"/>
      <c r="I24" s="73"/>
      <c r="J24" s="74"/>
      <c r="K24" s="74"/>
      <c r="L24" s="74"/>
      <c r="M24" s="74"/>
      <c r="N24" s="75"/>
      <c r="O24" s="74"/>
      <c r="P24" s="41" t="str">
        <f t="shared" si="1"/>
        <v/>
      </c>
      <c r="Q24" s="74"/>
      <c r="R24" s="41" t="str">
        <f t="shared" si="2"/>
        <v/>
      </c>
      <c r="S24" s="42" t="str">
        <f>IF(H24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4" s="46">
        <f t="shared" si="0"/>
        <v>0</v>
      </c>
      <c r="U24" s="47">
        <f t="shared" si="0"/>
        <v>0</v>
      </c>
      <c r="V24" s="47">
        <f t="shared" si="0"/>
        <v>0</v>
      </c>
      <c r="W24" s="41">
        <f t="shared" si="0"/>
        <v>0</v>
      </c>
      <c r="X24" s="41">
        <f t="shared" si="0"/>
        <v>0</v>
      </c>
      <c r="Y24" s="48">
        <f t="shared" si="0"/>
        <v>0</v>
      </c>
      <c r="Z24" s="47">
        <f t="shared" si="0"/>
        <v>0</v>
      </c>
      <c r="AA24" s="47" t="str">
        <f t="shared" si="0"/>
        <v/>
      </c>
      <c r="AB24" s="41" t="str">
        <f>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料等'!$B$3:$B$25,_xlfn.XLOOKUP(H24,'(参考)宿泊料等'!$H$2:$BB$2,'(参考)宿泊料等'!$H$3:$BB$25,""),"")),""),""),"")</f>
        <v/>
      </c>
      <c r="AC24" s="41" t="str">
        <f t="shared" si="3"/>
        <v/>
      </c>
      <c r="AD24" s="42" t="str">
        <f>IF(AC24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5" spans="1:30" ht="27" customHeight="1">
      <c r="A25" s="210"/>
      <c r="B25" s="214"/>
      <c r="C25" s="45" t="s">
        <v>63</v>
      </c>
      <c r="D25" s="215"/>
      <c r="E25" s="216"/>
      <c r="F25" s="216"/>
      <c r="G25" s="216"/>
      <c r="H25" s="185"/>
      <c r="I25" s="73"/>
      <c r="J25" s="74"/>
      <c r="K25" s="74"/>
      <c r="L25" s="74"/>
      <c r="M25" s="74"/>
      <c r="N25" s="75"/>
      <c r="O25" s="74"/>
      <c r="P25" s="41" t="str">
        <f t="shared" si="1"/>
        <v/>
      </c>
      <c r="Q25" s="74"/>
      <c r="R25" s="41" t="str">
        <f t="shared" si="2"/>
        <v/>
      </c>
      <c r="S25" s="42" t="str">
        <f>IF(H25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5" s="46">
        <f t="shared" ref="T25:AA33" si="4">I25</f>
        <v>0</v>
      </c>
      <c r="U25" s="47">
        <f t="shared" si="4"/>
        <v>0</v>
      </c>
      <c r="V25" s="47">
        <f t="shared" si="4"/>
        <v>0</v>
      </c>
      <c r="W25" s="41">
        <f t="shared" si="4"/>
        <v>0</v>
      </c>
      <c r="X25" s="41">
        <f t="shared" si="4"/>
        <v>0</v>
      </c>
      <c r="Y25" s="48">
        <f t="shared" si="4"/>
        <v>0</v>
      </c>
      <c r="Z25" s="47">
        <f t="shared" si="4"/>
        <v>0</v>
      </c>
      <c r="AA25" s="47" t="str">
        <f t="shared" si="4"/>
        <v/>
      </c>
      <c r="AB25" s="41" t="str">
        <f>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料等'!$B$3:$B$25,_xlfn.XLOOKUP(H25,'(参考)宿泊料等'!$H$2:$BB$2,'(参考)宿泊料等'!$H$3:$BB$25,""),"")),""),""),"")</f>
        <v/>
      </c>
      <c r="AC25" s="41" t="str">
        <f t="shared" si="3"/>
        <v/>
      </c>
      <c r="AD25" s="42" t="str">
        <f>IF(AC25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6" spans="1:30" ht="27" customHeight="1">
      <c r="A26" s="210"/>
      <c r="B26" s="214"/>
      <c r="C26" s="45" t="s">
        <v>63</v>
      </c>
      <c r="D26" s="215"/>
      <c r="E26" s="216"/>
      <c r="F26" s="216"/>
      <c r="G26" s="216"/>
      <c r="H26" s="185"/>
      <c r="I26" s="73"/>
      <c r="J26" s="74"/>
      <c r="K26" s="74"/>
      <c r="L26" s="74"/>
      <c r="M26" s="74"/>
      <c r="N26" s="75"/>
      <c r="O26" s="74"/>
      <c r="P26" s="41" t="str">
        <f t="shared" si="1"/>
        <v/>
      </c>
      <c r="Q26" s="74"/>
      <c r="R26" s="41" t="str">
        <f t="shared" si="2"/>
        <v/>
      </c>
      <c r="S26" s="42" t="str">
        <f>IF(H26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6" s="46">
        <f t="shared" si="4"/>
        <v>0</v>
      </c>
      <c r="U26" s="47">
        <f t="shared" si="4"/>
        <v>0</v>
      </c>
      <c r="V26" s="47">
        <f t="shared" si="4"/>
        <v>0</v>
      </c>
      <c r="W26" s="41">
        <f t="shared" si="4"/>
        <v>0</v>
      </c>
      <c r="X26" s="41">
        <f t="shared" si="4"/>
        <v>0</v>
      </c>
      <c r="Y26" s="48">
        <f t="shared" si="4"/>
        <v>0</v>
      </c>
      <c r="Z26" s="47">
        <f t="shared" si="4"/>
        <v>0</v>
      </c>
      <c r="AA26" s="47" t="str">
        <f t="shared" si="4"/>
        <v/>
      </c>
      <c r="AB26" s="41" t="str">
        <f>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料等'!$B$3:$B$25,_xlfn.XLOOKUP(H26,'(参考)宿泊料等'!$H$2:$BB$2,'(参考)宿泊料等'!$H$3:$BB$25,""),"")),""),""),"")</f>
        <v/>
      </c>
      <c r="AC26" s="41" t="str">
        <f t="shared" si="3"/>
        <v/>
      </c>
      <c r="AD26" s="42" t="str">
        <f>IF(AC26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7" spans="1:30" ht="27" customHeight="1">
      <c r="A27" s="210"/>
      <c r="B27" s="214"/>
      <c r="C27" s="45" t="s">
        <v>63</v>
      </c>
      <c r="D27" s="215"/>
      <c r="E27" s="216"/>
      <c r="F27" s="216"/>
      <c r="G27" s="216"/>
      <c r="H27" s="185"/>
      <c r="I27" s="73"/>
      <c r="J27" s="74"/>
      <c r="K27" s="74"/>
      <c r="L27" s="74"/>
      <c r="M27" s="74"/>
      <c r="N27" s="75"/>
      <c r="O27" s="74"/>
      <c r="P27" s="41" t="str">
        <f t="shared" si="1"/>
        <v/>
      </c>
      <c r="Q27" s="74"/>
      <c r="R27" s="41" t="str">
        <f t="shared" si="2"/>
        <v/>
      </c>
      <c r="S27" s="42" t="str">
        <f>IF(H27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7" s="46">
        <f t="shared" si="4"/>
        <v>0</v>
      </c>
      <c r="U27" s="47">
        <f t="shared" si="4"/>
        <v>0</v>
      </c>
      <c r="V27" s="47">
        <f t="shared" si="4"/>
        <v>0</v>
      </c>
      <c r="W27" s="41">
        <f t="shared" si="4"/>
        <v>0</v>
      </c>
      <c r="X27" s="41">
        <f t="shared" si="4"/>
        <v>0</v>
      </c>
      <c r="Y27" s="48">
        <f t="shared" si="4"/>
        <v>0</v>
      </c>
      <c r="Z27" s="47">
        <f t="shared" si="4"/>
        <v>0</v>
      </c>
      <c r="AA27" s="47" t="str">
        <f t="shared" si="4"/>
        <v/>
      </c>
      <c r="AB27" s="41" t="str">
        <f>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料等'!$B$3:$B$25,_xlfn.XLOOKUP(H27,'(参考)宿泊料等'!$H$2:$BB$2,'(参考)宿泊料等'!$H$3:$BB$25,""),"")),""),""),"")</f>
        <v/>
      </c>
      <c r="AC27" s="41" t="str">
        <f t="shared" si="3"/>
        <v/>
      </c>
      <c r="AD27" s="42" t="str">
        <f>IF(AC27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8" spans="1:30" ht="27" customHeight="1">
      <c r="A28" s="210"/>
      <c r="B28" s="214"/>
      <c r="C28" s="45" t="s">
        <v>63</v>
      </c>
      <c r="D28" s="215"/>
      <c r="E28" s="216"/>
      <c r="F28" s="216"/>
      <c r="G28" s="216"/>
      <c r="H28" s="185"/>
      <c r="I28" s="73"/>
      <c r="J28" s="74"/>
      <c r="K28" s="74"/>
      <c r="L28" s="74"/>
      <c r="M28" s="74"/>
      <c r="N28" s="75"/>
      <c r="O28" s="74"/>
      <c r="P28" s="41" t="str">
        <f t="shared" si="1"/>
        <v/>
      </c>
      <c r="Q28" s="74"/>
      <c r="R28" s="41" t="str">
        <f t="shared" si="2"/>
        <v/>
      </c>
      <c r="S28" s="42" t="str">
        <f>IF(H28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8" s="46">
        <f t="shared" si="4"/>
        <v>0</v>
      </c>
      <c r="U28" s="47">
        <f t="shared" si="4"/>
        <v>0</v>
      </c>
      <c r="V28" s="47">
        <f t="shared" si="4"/>
        <v>0</v>
      </c>
      <c r="W28" s="41">
        <f t="shared" si="4"/>
        <v>0</v>
      </c>
      <c r="X28" s="41">
        <f t="shared" si="4"/>
        <v>0</v>
      </c>
      <c r="Y28" s="48">
        <f t="shared" si="4"/>
        <v>0</v>
      </c>
      <c r="Z28" s="47">
        <f t="shared" si="4"/>
        <v>0</v>
      </c>
      <c r="AA28" s="47" t="str">
        <f t="shared" si="4"/>
        <v/>
      </c>
      <c r="AB28" s="41" t="str">
        <f>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料等'!$B$3:$B$25,_xlfn.XLOOKUP(H28,'(参考)宿泊料等'!$H$2:$BB$2,'(参考)宿泊料等'!$H$3:$BB$25,""),"")),""),""),"")</f>
        <v/>
      </c>
      <c r="AC28" s="41" t="str">
        <f t="shared" si="3"/>
        <v/>
      </c>
      <c r="AD28" s="42" t="str">
        <f>IF(AC28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9" spans="1:30" ht="27" customHeight="1">
      <c r="A29" s="210"/>
      <c r="B29" s="214"/>
      <c r="C29" s="45" t="s">
        <v>63</v>
      </c>
      <c r="D29" s="215"/>
      <c r="E29" s="216"/>
      <c r="F29" s="216"/>
      <c r="G29" s="216"/>
      <c r="H29" s="185"/>
      <c r="I29" s="73"/>
      <c r="J29" s="74"/>
      <c r="K29" s="74"/>
      <c r="L29" s="74"/>
      <c r="M29" s="74"/>
      <c r="N29" s="75"/>
      <c r="O29" s="74"/>
      <c r="P29" s="41" t="str">
        <f t="shared" si="1"/>
        <v/>
      </c>
      <c r="Q29" s="74"/>
      <c r="R29" s="41" t="str">
        <f t="shared" si="2"/>
        <v/>
      </c>
      <c r="S29" s="42" t="str">
        <f>IF(H29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9" s="46">
        <f t="shared" si="4"/>
        <v>0</v>
      </c>
      <c r="U29" s="47">
        <f t="shared" si="4"/>
        <v>0</v>
      </c>
      <c r="V29" s="47">
        <f t="shared" si="4"/>
        <v>0</v>
      </c>
      <c r="W29" s="41">
        <f t="shared" si="4"/>
        <v>0</v>
      </c>
      <c r="X29" s="41">
        <f t="shared" si="4"/>
        <v>0</v>
      </c>
      <c r="Y29" s="48">
        <f t="shared" si="4"/>
        <v>0</v>
      </c>
      <c r="Z29" s="47">
        <f t="shared" si="4"/>
        <v>0</v>
      </c>
      <c r="AA29" s="47" t="str">
        <f t="shared" si="4"/>
        <v/>
      </c>
      <c r="AB29" s="41" t="str">
        <f>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料等'!$B$3:$B$25,_xlfn.XLOOKUP(H29,'(参考)宿泊料等'!$H$2:$BB$2,'(参考)宿泊料等'!$H$3:$BB$25,""),"")),""),""),"")</f>
        <v/>
      </c>
      <c r="AC29" s="41" t="str">
        <f t="shared" si="3"/>
        <v/>
      </c>
      <c r="AD29" s="42" t="str">
        <f>IF(AC29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0" spans="1:30" ht="27" customHeight="1">
      <c r="A30" s="210"/>
      <c r="B30" s="214"/>
      <c r="C30" s="45" t="s">
        <v>63</v>
      </c>
      <c r="D30" s="215"/>
      <c r="E30" s="216"/>
      <c r="F30" s="216"/>
      <c r="G30" s="216"/>
      <c r="H30" s="185"/>
      <c r="I30" s="73"/>
      <c r="J30" s="74"/>
      <c r="K30" s="74"/>
      <c r="L30" s="74"/>
      <c r="M30" s="74"/>
      <c r="N30" s="75"/>
      <c r="O30" s="74"/>
      <c r="P30" s="41" t="str">
        <f t="shared" si="1"/>
        <v/>
      </c>
      <c r="Q30" s="74"/>
      <c r="R30" s="41" t="str">
        <f t="shared" si="2"/>
        <v/>
      </c>
      <c r="S30" s="42" t="str">
        <f>IF(H30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0" s="46">
        <f t="shared" si="4"/>
        <v>0</v>
      </c>
      <c r="U30" s="47">
        <f t="shared" si="4"/>
        <v>0</v>
      </c>
      <c r="V30" s="47">
        <f t="shared" si="4"/>
        <v>0</v>
      </c>
      <c r="W30" s="41">
        <f t="shared" si="4"/>
        <v>0</v>
      </c>
      <c r="X30" s="41">
        <f t="shared" si="4"/>
        <v>0</v>
      </c>
      <c r="Y30" s="48">
        <f t="shared" si="4"/>
        <v>0</v>
      </c>
      <c r="Z30" s="47">
        <f t="shared" si="4"/>
        <v>0</v>
      </c>
      <c r="AA30" s="47" t="str">
        <f t="shared" si="4"/>
        <v/>
      </c>
      <c r="AB30" s="41" t="str">
        <f>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料等'!$B$3:$B$25,_xlfn.XLOOKUP(H30,'(参考)宿泊料等'!$H$2:$BB$2,'(参考)宿泊料等'!$H$3:$BB$25,""),"")),""),""),"")</f>
        <v/>
      </c>
      <c r="AC30" s="41" t="str">
        <f t="shared" si="3"/>
        <v/>
      </c>
      <c r="AD30" s="42" t="str">
        <f>IF(AC30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1" spans="1:30" ht="27" customHeight="1">
      <c r="A31" s="210"/>
      <c r="B31" s="214"/>
      <c r="C31" s="45" t="s">
        <v>63</v>
      </c>
      <c r="D31" s="215"/>
      <c r="E31" s="216"/>
      <c r="F31" s="216"/>
      <c r="G31" s="216"/>
      <c r="H31" s="185"/>
      <c r="I31" s="73"/>
      <c r="J31" s="74"/>
      <c r="K31" s="74"/>
      <c r="L31" s="74"/>
      <c r="M31" s="74"/>
      <c r="N31" s="75"/>
      <c r="O31" s="74"/>
      <c r="P31" s="41" t="str">
        <f t="shared" si="1"/>
        <v/>
      </c>
      <c r="Q31" s="74"/>
      <c r="R31" s="41" t="str">
        <f t="shared" si="2"/>
        <v/>
      </c>
      <c r="S31" s="42" t="str">
        <f>IF(H31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1" s="46">
        <f t="shared" si="4"/>
        <v>0</v>
      </c>
      <c r="U31" s="47">
        <f t="shared" si="4"/>
        <v>0</v>
      </c>
      <c r="V31" s="47">
        <f t="shared" si="4"/>
        <v>0</v>
      </c>
      <c r="W31" s="41">
        <f t="shared" si="4"/>
        <v>0</v>
      </c>
      <c r="X31" s="41">
        <f t="shared" si="4"/>
        <v>0</v>
      </c>
      <c r="Y31" s="48">
        <f>N31</f>
        <v>0</v>
      </c>
      <c r="Z31" s="47">
        <f t="shared" si="4"/>
        <v>0</v>
      </c>
      <c r="AA31" s="47" t="str">
        <f>P31</f>
        <v/>
      </c>
      <c r="AB31" s="41" t="str">
        <f>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料等'!$B$3:$B$25,_xlfn.XLOOKUP(H31,'(参考)宿泊料等'!$H$2:$BB$2,'(参考)宿泊料等'!$H$3:$BB$25,""),"")),""),""),"")</f>
        <v/>
      </c>
      <c r="AC31" s="41" t="str">
        <f t="shared" si="3"/>
        <v/>
      </c>
      <c r="AD31" s="42" t="str">
        <f>IF(AC31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2" spans="1:30" ht="27" customHeight="1">
      <c r="A32" s="210"/>
      <c r="B32" s="214"/>
      <c r="C32" s="45" t="s">
        <v>63</v>
      </c>
      <c r="D32" s="215"/>
      <c r="E32" s="216"/>
      <c r="F32" s="216"/>
      <c r="G32" s="216"/>
      <c r="H32" s="185"/>
      <c r="I32" s="73"/>
      <c r="J32" s="74"/>
      <c r="K32" s="74"/>
      <c r="L32" s="74"/>
      <c r="M32" s="74"/>
      <c r="N32" s="75"/>
      <c r="O32" s="74"/>
      <c r="P32" s="41" t="str">
        <f t="shared" si="1"/>
        <v/>
      </c>
      <c r="Q32" s="74"/>
      <c r="R32" s="41" t="str">
        <f t="shared" si="2"/>
        <v/>
      </c>
      <c r="S32" s="42" t="str">
        <f>IF(H32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2" s="46">
        <f t="shared" si="4"/>
        <v>0</v>
      </c>
      <c r="U32" s="47">
        <f t="shared" si="4"/>
        <v>0</v>
      </c>
      <c r="V32" s="47">
        <f t="shared" si="4"/>
        <v>0</v>
      </c>
      <c r="W32" s="41">
        <f t="shared" si="4"/>
        <v>0</v>
      </c>
      <c r="X32" s="41">
        <f t="shared" si="4"/>
        <v>0</v>
      </c>
      <c r="Y32" s="48">
        <f>N32</f>
        <v>0</v>
      </c>
      <c r="Z32" s="47">
        <f t="shared" si="4"/>
        <v>0</v>
      </c>
      <c r="AA32" s="47" t="str">
        <f>P32</f>
        <v/>
      </c>
      <c r="AB32" s="41" t="str">
        <f>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料等'!$B$3:$B$25,_xlfn.XLOOKUP(H32,'(参考)宿泊料等'!$H$2:$BB$2,'(参考)宿泊料等'!$H$3:$BB$25,""),"")),""),""),"")</f>
        <v/>
      </c>
      <c r="AC32" s="41" t="str">
        <f t="shared" si="3"/>
        <v/>
      </c>
      <c r="AD32" s="42" t="str">
        <f>IF(AC32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3" spans="1:30" ht="27" customHeight="1" thickBot="1">
      <c r="A33" s="210"/>
      <c r="B33" s="214"/>
      <c r="C33" s="45" t="s">
        <v>63</v>
      </c>
      <c r="D33" s="215"/>
      <c r="E33" s="216"/>
      <c r="F33" s="216"/>
      <c r="G33" s="216"/>
      <c r="H33" s="185"/>
      <c r="I33" s="73"/>
      <c r="J33" s="74"/>
      <c r="K33" s="74"/>
      <c r="L33" s="74"/>
      <c r="M33" s="74"/>
      <c r="N33" s="75"/>
      <c r="O33" s="74"/>
      <c r="P33" s="41" t="str">
        <f t="shared" si="1"/>
        <v/>
      </c>
      <c r="Q33" s="74"/>
      <c r="R33" s="41" t="str">
        <f t="shared" si="2"/>
        <v/>
      </c>
      <c r="S33" s="42" t="str">
        <f>IF(H33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3" s="46">
        <f t="shared" si="4"/>
        <v>0</v>
      </c>
      <c r="U33" s="47">
        <f t="shared" si="4"/>
        <v>0</v>
      </c>
      <c r="V33" s="47">
        <f t="shared" si="4"/>
        <v>0</v>
      </c>
      <c r="W33" s="41">
        <f t="shared" si="4"/>
        <v>0</v>
      </c>
      <c r="X33" s="41">
        <f t="shared" si="4"/>
        <v>0</v>
      </c>
      <c r="Y33" s="48">
        <f>N33</f>
        <v>0</v>
      </c>
      <c r="Z33" s="47">
        <f>O33</f>
        <v>0</v>
      </c>
      <c r="AA33" s="47" t="str">
        <f>P33</f>
        <v/>
      </c>
      <c r="AB33" s="41" t="str">
        <f>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料等'!$B$3:$B$25,_xlfn.XLOOKUP(H33,'(参考)宿泊料等'!$H$2:$BB$2,'(参考)宿泊料等'!$H$3:$BB$25,""),"")),""),""),"")</f>
        <v/>
      </c>
      <c r="AC33" s="41" t="str">
        <f>R33</f>
        <v/>
      </c>
      <c r="AD33" s="42" t="str">
        <f>IF(AC33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4" spans="1:30" ht="37.5" customHeight="1" thickBot="1">
      <c r="A34" s="260" t="s">
        <v>86</v>
      </c>
      <c r="B34" s="261"/>
      <c r="C34" s="261"/>
      <c r="D34" s="261"/>
      <c r="E34" s="261"/>
      <c r="F34" s="261"/>
      <c r="G34" s="261"/>
      <c r="H34" s="261"/>
      <c r="I34" s="49">
        <f t="shared" ref="I34:S34" si="5">SUM(I9:I33)</f>
        <v>0</v>
      </c>
      <c r="J34" s="50">
        <f t="shared" si="5"/>
        <v>0</v>
      </c>
      <c r="K34" s="51">
        <f t="shared" si="5"/>
        <v>0</v>
      </c>
      <c r="L34" s="52">
        <f t="shared" si="5"/>
        <v>0</v>
      </c>
      <c r="M34" s="50">
        <f t="shared" si="5"/>
        <v>0</v>
      </c>
      <c r="N34" s="52">
        <f t="shared" si="5"/>
        <v>0</v>
      </c>
      <c r="O34" s="50">
        <f t="shared" si="5"/>
        <v>0</v>
      </c>
      <c r="P34" s="50">
        <f t="shared" si="5"/>
        <v>0</v>
      </c>
      <c r="Q34" s="50">
        <f t="shared" si="5"/>
        <v>0</v>
      </c>
      <c r="R34" s="50">
        <f t="shared" si="5"/>
        <v>0</v>
      </c>
      <c r="S34" s="50">
        <f t="shared" si="5"/>
        <v>0</v>
      </c>
      <c r="T34" s="53">
        <f t="shared" ref="T34:AD34" si="6">SUM(T9:T33)</f>
        <v>0</v>
      </c>
      <c r="U34" s="54">
        <f t="shared" si="6"/>
        <v>0</v>
      </c>
      <c r="V34" s="54">
        <f t="shared" si="6"/>
        <v>0</v>
      </c>
      <c r="W34" s="54">
        <f t="shared" si="6"/>
        <v>0</v>
      </c>
      <c r="X34" s="54">
        <f t="shared" si="6"/>
        <v>0</v>
      </c>
      <c r="Y34" s="55">
        <f t="shared" si="6"/>
        <v>0</v>
      </c>
      <c r="Z34" s="54">
        <f t="shared" si="6"/>
        <v>0</v>
      </c>
      <c r="AA34" s="54">
        <f t="shared" si="6"/>
        <v>0</v>
      </c>
      <c r="AB34" s="54">
        <f t="shared" si="6"/>
        <v>0</v>
      </c>
      <c r="AC34" s="54">
        <f t="shared" si="6"/>
        <v>0</v>
      </c>
      <c r="AD34" s="56">
        <f t="shared" si="6"/>
        <v>0</v>
      </c>
    </row>
    <row r="35" spans="1:30" ht="37.5" customHeight="1" thickBot="1">
      <c r="C35" s="7"/>
      <c r="H35" s="7"/>
      <c r="O35" s="57"/>
      <c r="P35" s="57"/>
      <c r="Q35" s="57"/>
      <c r="R35" s="57"/>
      <c r="S35" s="57"/>
      <c r="T35" s="57"/>
      <c r="U35" s="57"/>
      <c r="V35" s="57"/>
      <c r="W35" s="57"/>
      <c r="X35" s="57"/>
      <c r="Y35" s="57"/>
      <c r="Z35" s="57"/>
      <c r="AA35" s="57"/>
      <c r="AB35" s="57"/>
      <c r="AC35" s="57"/>
      <c r="AD35" s="57"/>
    </row>
    <row r="36" spans="1:30" ht="37.5" customHeight="1" thickBot="1">
      <c r="H36" s="58"/>
      <c r="I36" s="262" t="s">
        <v>40</v>
      </c>
      <c r="J36" s="256"/>
      <c r="K36" s="256"/>
      <c r="L36" s="256"/>
      <c r="M36" s="256"/>
      <c r="N36" s="256"/>
      <c r="O36" s="257">
        <f>SUM(J34,K34,M34,O34,Q34,S34,K5)</f>
        <v>0</v>
      </c>
      <c r="P36" s="258"/>
      <c r="Q36" s="258"/>
      <c r="R36" s="258"/>
      <c r="S36" s="259"/>
      <c r="T36" s="255" t="s">
        <v>87</v>
      </c>
      <c r="U36" s="256"/>
      <c r="V36" s="256"/>
      <c r="W36" s="256"/>
      <c r="X36" s="256"/>
      <c r="Y36" s="256"/>
      <c r="Z36" s="257">
        <f>SUM(U34,V34,X34,Z34,AB34,AD34,V5)</f>
        <v>0</v>
      </c>
      <c r="AA36" s="258"/>
      <c r="AB36" s="258"/>
      <c r="AC36" s="258"/>
      <c r="AD36" s="259"/>
    </row>
    <row r="37" spans="1:30" ht="37.5" customHeight="1" thickBot="1">
      <c r="A37" s="263" t="s">
        <v>88</v>
      </c>
      <c r="B37" s="263"/>
      <c r="C37" s="263"/>
      <c r="D37" s="263"/>
      <c r="E37" s="263"/>
      <c r="F37" s="263"/>
      <c r="G37" s="263"/>
      <c r="H37" s="263"/>
      <c r="I37" s="264"/>
      <c r="J37" s="264"/>
      <c r="K37" s="264"/>
      <c r="L37" s="264"/>
      <c r="M37" s="264"/>
      <c r="N37" s="264"/>
      <c r="O37" s="59"/>
      <c r="P37" s="59"/>
      <c r="Q37" s="59"/>
      <c r="R37" s="59"/>
      <c r="S37" s="59"/>
      <c r="T37" s="255" t="s">
        <v>89</v>
      </c>
      <c r="U37" s="256"/>
      <c r="V37" s="256"/>
      <c r="W37" s="256"/>
      <c r="X37" s="256"/>
      <c r="Y37" s="256"/>
      <c r="Z37" s="257">
        <f>O36-Z36</f>
        <v>0</v>
      </c>
      <c r="AA37" s="258"/>
      <c r="AB37" s="258"/>
      <c r="AC37" s="258"/>
      <c r="AD37" s="259"/>
    </row>
  </sheetData>
  <sheetProtection sheet="1" selectLockedCells="1"/>
  <protectedRanges>
    <protectedRange sqref="K5 P5 S5 A9:B33 Q9:Q33 D9:O33" name="範囲1"/>
  </protectedRanges>
  <mergeCells count="33">
    <mergeCell ref="W1:AD1"/>
    <mergeCell ref="E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A9:O33 Q9:Q33">
    <cfRule type="containsBlanks" dxfId="20" priority="2">
      <formula>LEN(TRIM(A5))=0</formula>
    </cfRule>
  </conditionalFormatting>
  <dataValidations count="1">
    <dataValidation type="list" allowBlank="1" showInputMessage="1" showErrorMessage="1" sqref="S5 P5" xr:uid="{A8041C0F-FF07-4FFC-99F2-49E97C41151D}">
      <formula1>"あり,なし"</formula1>
    </dataValidation>
  </dataValidations>
  <printOptions horizontalCentered="1"/>
  <pageMargins left="0.59055118110236215" right="0.59055118110236215" top="0.59055118110236215" bottom="0.59055118110236215" header="0.39370078740157483" footer="0.27559055118110237"/>
  <pageSetup paperSize="9" scale="57"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6BB3C48-C415-4A8F-AE3F-912DD5FF7549}">
          <x14:formula1>
            <xm:f>'(参考)宿泊料等'!$H$2:$BB$2</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4EF3-9AC9-4CC9-8A66-5F9187AB6223}">
  <sheetPr>
    <tabColor rgb="FFFFFF00"/>
    <pageSetUpPr fitToPage="1"/>
  </sheetPr>
  <dimension ref="A1:AD37"/>
  <sheetViews>
    <sheetView showZeros="0" view="pageBreakPreview" topLeftCell="A24" zoomScale="90" zoomScaleNormal="70" zoomScaleSheetLayoutView="90" workbookViewId="0">
      <selection activeCell="Z33" sqref="Z33"/>
    </sheetView>
  </sheetViews>
  <sheetFormatPr defaultColWidth="2.5703125" defaultRowHeight="37.5" customHeight="1"/>
  <cols>
    <col min="1" max="1" width="8.7109375" style="7" customWidth="1"/>
    <col min="2" max="2" width="7.5703125" style="7" customWidth="1"/>
    <col min="3" max="3" width="4.28515625" style="11" bestFit="1" customWidth="1"/>
    <col min="4" max="4" width="7.5703125" style="7" customWidth="1"/>
    <col min="5" max="7" width="12.42578125" style="7" customWidth="1"/>
    <col min="8" max="8" width="7.42578125" style="11" customWidth="1"/>
    <col min="9" max="30" width="7.42578125" style="7" customWidth="1"/>
    <col min="31" max="16384" width="2.5703125" style="7"/>
  </cols>
  <sheetData>
    <row r="1" spans="1:30" ht="15.75">
      <c r="A1" s="67" t="s">
        <v>0</v>
      </c>
      <c r="B1" s="67"/>
      <c r="C1" s="67"/>
      <c r="D1" s="67"/>
      <c r="E1" s="67"/>
      <c r="F1" s="67"/>
      <c r="G1" s="67"/>
      <c r="H1" s="67"/>
      <c r="I1" s="67"/>
      <c r="J1" s="67"/>
      <c r="K1" s="67"/>
      <c r="L1" s="67"/>
      <c r="M1" s="67"/>
      <c r="N1" s="67"/>
      <c r="O1" s="67"/>
      <c r="P1" s="67"/>
      <c r="Q1" s="67"/>
      <c r="R1" s="67"/>
      <c r="S1" s="67"/>
      <c r="T1" s="67"/>
      <c r="U1" s="67"/>
      <c r="V1" s="67"/>
      <c r="W1" s="253">
        <f>'計画書(公共)'!U6</f>
        <v>0</v>
      </c>
      <c r="X1" s="253"/>
      <c r="Y1" s="253"/>
      <c r="Z1" s="253"/>
      <c r="AA1" s="253"/>
      <c r="AB1" s="253"/>
      <c r="AC1" s="253"/>
      <c r="AD1" s="253"/>
    </row>
    <row r="2" spans="1:30" s="9" customFormat="1" ht="15" customHeight="1">
      <c r="A2" s="169" t="s">
        <v>45</v>
      </c>
      <c r="B2" s="169"/>
      <c r="C2" s="169"/>
      <c r="D2" s="169"/>
      <c r="E2" s="290">
        <f>'計画書(公共)'!M2</f>
        <v>0</v>
      </c>
      <c r="F2" s="290"/>
      <c r="G2" s="169"/>
      <c r="H2" s="169"/>
      <c r="I2" s="169"/>
      <c r="J2" s="169"/>
      <c r="K2" s="169"/>
      <c r="L2" s="169"/>
      <c r="M2" s="169"/>
      <c r="N2" s="169"/>
      <c r="O2" s="169"/>
      <c r="P2" s="169"/>
      <c r="Q2" s="169"/>
      <c r="R2" s="169"/>
      <c r="S2" s="169"/>
      <c r="T2" s="169"/>
      <c r="U2" s="169"/>
      <c r="V2" s="169"/>
      <c r="W2" s="169"/>
      <c r="X2" s="169"/>
      <c r="Y2" s="169"/>
      <c r="Z2" s="169"/>
      <c r="AA2" s="169"/>
      <c r="AB2" s="169"/>
      <c r="AC2" s="169"/>
      <c r="AD2" s="169"/>
    </row>
    <row r="3" spans="1:30" ht="16.5" customHeight="1" thickBot="1">
      <c r="A3" s="270" t="s">
        <v>93</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row>
    <row r="4" spans="1:30" ht="15.75" customHeight="1">
      <c r="E4" s="67"/>
      <c r="F4" s="67"/>
      <c r="G4" s="67"/>
      <c r="H4" s="204"/>
      <c r="I4" s="272" t="s">
        <v>47</v>
      </c>
      <c r="J4" s="273"/>
      <c r="K4" s="273"/>
      <c r="L4" s="273"/>
      <c r="M4" s="273"/>
      <c r="N4" s="273"/>
      <c r="O4" s="273"/>
      <c r="P4" s="273"/>
      <c r="Q4" s="273"/>
      <c r="R4" s="273"/>
      <c r="S4" s="274"/>
      <c r="T4" s="272" t="s">
        <v>48</v>
      </c>
      <c r="U4" s="273"/>
      <c r="V4" s="273"/>
      <c r="W4" s="273"/>
      <c r="X4" s="273"/>
      <c r="Y4" s="273"/>
      <c r="Z4" s="273"/>
      <c r="AA4" s="273"/>
      <c r="AB4" s="273"/>
      <c r="AC4" s="273"/>
      <c r="AD4" s="274"/>
    </row>
    <row r="5" spans="1:30" ht="27.75" customHeight="1">
      <c r="A5" s="11" t="s">
        <v>49</v>
      </c>
      <c r="B5" s="275">
        <f>'計画書(公共)'!W16</f>
        <v>0</v>
      </c>
      <c r="C5" s="275"/>
      <c r="D5" s="275"/>
      <c r="E5" s="275"/>
      <c r="F5" s="161"/>
      <c r="G5" s="161"/>
      <c r="H5" s="205"/>
      <c r="I5" s="251" t="s">
        <v>50</v>
      </c>
      <c r="J5" s="252"/>
      <c r="K5" s="248"/>
      <c r="L5" s="249"/>
      <c r="M5" s="250"/>
      <c r="N5" s="286" t="s">
        <v>51</v>
      </c>
      <c r="O5" s="287"/>
      <c r="P5" s="206"/>
      <c r="Q5" s="276" t="s">
        <v>53</v>
      </c>
      <c r="R5" s="277"/>
      <c r="S5" s="207"/>
      <c r="T5" s="251" t="s">
        <v>50</v>
      </c>
      <c r="U5" s="252"/>
      <c r="V5" s="283">
        <f>K5</f>
        <v>0</v>
      </c>
      <c r="W5" s="284"/>
      <c r="X5" s="285"/>
      <c r="Y5" s="286" t="s">
        <v>51</v>
      </c>
      <c r="Z5" s="287"/>
      <c r="AA5" s="208">
        <f>P5</f>
        <v>0</v>
      </c>
      <c r="AB5" s="276" t="s">
        <v>53</v>
      </c>
      <c r="AC5" s="277"/>
      <c r="AD5" s="209">
        <f>S5</f>
        <v>0</v>
      </c>
    </row>
    <row r="6" spans="1:30" ht="27.75" customHeight="1" thickBot="1">
      <c r="A6" s="11" t="s">
        <v>55</v>
      </c>
      <c r="B6" s="289">
        <f>'計画書(公共)'!N16</f>
        <v>0</v>
      </c>
      <c r="C6" s="289"/>
      <c r="D6" s="289"/>
      <c r="E6" s="289"/>
      <c r="I6" s="278" t="s">
        <v>56</v>
      </c>
      <c r="J6" s="279"/>
      <c r="K6" s="279"/>
      <c r="L6" s="281" t="s">
        <v>57</v>
      </c>
      <c r="M6" s="282"/>
      <c r="N6" s="280" t="s">
        <v>58</v>
      </c>
      <c r="O6" s="279"/>
      <c r="P6" s="288" t="s">
        <v>59</v>
      </c>
      <c r="Q6" s="288"/>
      <c r="R6" s="268" t="s">
        <v>60</v>
      </c>
      <c r="S6" s="269"/>
      <c r="T6" s="278" t="str">
        <f>I6</f>
        <v>鉄道賃</v>
      </c>
      <c r="U6" s="279"/>
      <c r="V6" s="279"/>
      <c r="W6" s="281" t="str">
        <f>L6</f>
        <v>航空賃</v>
      </c>
      <c r="X6" s="282"/>
      <c r="Y6" s="280" t="s">
        <v>58</v>
      </c>
      <c r="Z6" s="279"/>
      <c r="AA6" s="265" t="str">
        <f>P6</f>
        <v>宿泊費</v>
      </c>
      <c r="AB6" s="267"/>
      <c r="AC6" s="265" t="str">
        <f>R6</f>
        <v>宿泊手当</v>
      </c>
      <c r="AD6" s="266"/>
    </row>
    <row r="7" spans="1:30" ht="27.75" customHeight="1">
      <c r="A7" s="12" t="s">
        <v>61</v>
      </c>
      <c r="B7" s="13" t="s">
        <v>62</v>
      </c>
      <c r="C7" s="14" t="s">
        <v>63</v>
      </c>
      <c r="D7" s="15" t="s">
        <v>64</v>
      </c>
      <c r="E7" s="16" t="s">
        <v>65</v>
      </c>
      <c r="F7" s="17" t="s">
        <v>66</v>
      </c>
      <c r="G7" s="16" t="s">
        <v>67</v>
      </c>
      <c r="H7" s="18" t="s">
        <v>68</v>
      </c>
      <c r="I7" s="19" t="s">
        <v>69</v>
      </c>
      <c r="J7" s="20" t="s">
        <v>70</v>
      </c>
      <c r="K7" s="21" t="s">
        <v>71</v>
      </c>
      <c r="L7" s="22" t="s">
        <v>69</v>
      </c>
      <c r="M7" s="20" t="s">
        <v>70</v>
      </c>
      <c r="N7" s="20" t="s">
        <v>69</v>
      </c>
      <c r="O7" s="23" t="s">
        <v>70</v>
      </c>
      <c r="P7" s="23" t="s">
        <v>72</v>
      </c>
      <c r="Q7" s="23" t="s">
        <v>73</v>
      </c>
      <c r="R7" s="23" t="s">
        <v>72</v>
      </c>
      <c r="S7" s="24" t="s">
        <v>74</v>
      </c>
      <c r="T7" s="19" t="str">
        <f>I7</f>
        <v>路程</v>
      </c>
      <c r="U7" s="20" t="str">
        <f>J7</f>
        <v>運賃</v>
      </c>
      <c r="V7" s="21" t="str">
        <f>K7</f>
        <v>急行
料金</v>
      </c>
      <c r="W7" s="22" t="str">
        <f>L7</f>
        <v>路程</v>
      </c>
      <c r="X7" s="20" t="str">
        <f>M7</f>
        <v>運賃</v>
      </c>
      <c r="Y7" s="20" t="str">
        <f>N7</f>
        <v>路程</v>
      </c>
      <c r="Z7" s="20" t="str">
        <f>O7</f>
        <v>運賃</v>
      </c>
      <c r="AA7" s="20" t="str">
        <f>P7</f>
        <v>夜数</v>
      </c>
      <c r="AB7" s="20" t="s">
        <v>75</v>
      </c>
      <c r="AC7" s="20" t="str">
        <f>R7</f>
        <v>夜数</v>
      </c>
      <c r="AD7" s="25" t="str">
        <f>S7</f>
        <v>定額</v>
      </c>
    </row>
    <row r="8" spans="1:30" ht="15.75">
      <c r="A8" s="26"/>
      <c r="B8" s="27"/>
      <c r="C8" s="28"/>
      <c r="D8" s="29"/>
      <c r="E8" s="30"/>
      <c r="F8" s="31"/>
      <c r="G8" s="30"/>
      <c r="H8" s="32"/>
      <c r="I8" s="33" t="s">
        <v>76</v>
      </c>
      <c r="J8" s="34" t="s">
        <v>77</v>
      </c>
      <c r="K8" s="35" t="s">
        <v>77</v>
      </c>
      <c r="L8" s="36" t="s">
        <v>76</v>
      </c>
      <c r="M8" s="34" t="s">
        <v>77</v>
      </c>
      <c r="N8" s="34" t="s">
        <v>76</v>
      </c>
      <c r="O8" s="37" t="s">
        <v>77</v>
      </c>
      <c r="P8" s="38" t="s">
        <v>78</v>
      </c>
      <c r="Q8" s="38" t="s">
        <v>77</v>
      </c>
      <c r="R8" s="38" t="s">
        <v>78</v>
      </c>
      <c r="S8" s="39" t="s">
        <v>77</v>
      </c>
      <c r="T8" s="33" t="s">
        <v>76</v>
      </c>
      <c r="U8" s="34" t="s">
        <v>77</v>
      </c>
      <c r="V8" s="35" t="s">
        <v>77</v>
      </c>
      <c r="W8" s="36" t="s">
        <v>76</v>
      </c>
      <c r="X8" s="34" t="s">
        <v>77</v>
      </c>
      <c r="Y8" s="34" t="s">
        <v>76</v>
      </c>
      <c r="Z8" s="37" t="s">
        <v>77</v>
      </c>
      <c r="AA8" s="38" t="s">
        <v>78</v>
      </c>
      <c r="AB8" s="38" t="s">
        <v>77</v>
      </c>
      <c r="AC8" s="38" t="s">
        <v>78</v>
      </c>
      <c r="AD8" s="39" t="s">
        <v>77</v>
      </c>
    </row>
    <row r="9" spans="1:30" ht="27" customHeight="1">
      <c r="A9" s="210"/>
      <c r="B9" s="211"/>
      <c r="C9" s="40" t="s">
        <v>63</v>
      </c>
      <c r="D9" s="212"/>
      <c r="E9" s="213"/>
      <c r="F9" s="213"/>
      <c r="G9" s="213"/>
      <c r="H9" s="185"/>
      <c r="I9" s="69"/>
      <c r="J9" s="70"/>
      <c r="K9" s="70"/>
      <c r="L9" s="70"/>
      <c r="M9" s="70"/>
      <c r="N9" s="71"/>
      <c r="O9" s="72"/>
      <c r="P9" s="41" t="str">
        <f>IF(H9="","",IF($K$5="",1,""))</f>
        <v/>
      </c>
      <c r="Q9" s="70"/>
      <c r="R9" s="41" t="str">
        <f>IF(H9="","",1)</f>
        <v/>
      </c>
      <c r="S9" s="42" t="str">
        <f>IF(H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9" s="43">
        <f t="shared" ref="T9:AA24" si="0">I9</f>
        <v>0</v>
      </c>
      <c r="U9" s="41">
        <f t="shared" si="0"/>
        <v>0</v>
      </c>
      <c r="V9" s="41">
        <f t="shared" si="0"/>
        <v>0</v>
      </c>
      <c r="W9" s="41">
        <f t="shared" si="0"/>
        <v>0</v>
      </c>
      <c r="X9" s="41">
        <f t="shared" si="0"/>
        <v>0</v>
      </c>
      <c r="Y9" s="44">
        <f t="shared" si="0"/>
        <v>0</v>
      </c>
      <c r="Z9" s="41">
        <f t="shared" si="0"/>
        <v>0</v>
      </c>
      <c r="AA9" s="41" t="str">
        <f t="shared" si="0"/>
        <v/>
      </c>
      <c r="AB9" s="41" t="str">
        <f>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料等'!$B$3:$B$25,_xlfn.XLOOKUP(H9,'(参考)宿泊料等'!$H$2:$BB$2,'(参考)宿泊料等'!$H$3:$BB$25,""),"")),""),""),"")</f>
        <v/>
      </c>
      <c r="AC9" s="41" t="str">
        <f>R9</f>
        <v/>
      </c>
      <c r="AD9" s="42" t="str">
        <f>IF(AC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0" spans="1:30" ht="27" customHeight="1">
      <c r="A10" s="210"/>
      <c r="B10" s="214"/>
      <c r="C10" s="45" t="s">
        <v>63</v>
      </c>
      <c r="D10" s="215"/>
      <c r="E10" s="216"/>
      <c r="F10" s="216"/>
      <c r="G10" s="216"/>
      <c r="H10" s="185"/>
      <c r="I10" s="73"/>
      <c r="J10" s="74"/>
      <c r="K10" s="74"/>
      <c r="L10" s="74"/>
      <c r="M10" s="74"/>
      <c r="N10" s="75"/>
      <c r="O10" s="74"/>
      <c r="P10" s="41" t="str">
        <f t="shared" ref="P10:P33" si="1">IF(H10="","",IF($K$5="",1,""))</f>
        <v/>
      </c>
      <c r="Q10" s="74"/>
      <c r="R10" s="41" t="str">
        <f t="shared" ref="R10:R33" si="2">IF(H10="","",1)</f>
        <v/>
      </c>
      <c r="S10" s="42" t="str">
        <f>IF(H10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0" s="46">
        <f t="shared" si="0"/>
        <v>0</v>
      </c>
      <c r="U10" s="47">
        <f t="shared" si="0"/>
        <v>0</v>
      </c>
      <c r="V10" s="47">
        <f t="shared" si="0"/>
        <v>0</v>
      </c>
      <c r="W10" s="41">
        <f t="shared" si="0"/>
        <v>0</v>
      </c>
      <c r="X10" s="41">
        <f t="shared" si="0"/>
        <v>0</v>
      </c>
      <c r="Y10" s="48">
        <f t="shared" si="0"/>
        <v>0</v>
      </c>
      <c r="Z10" s="47">
        <f t="shared" si="0"/>
        <v>0</v>
      </c>
      <c r="AA10" s="47" t="str">
        <f t="shared" si="0"/>
        <v/>
      </c>
      <c r="AB10" s="41" t="str">
        <f>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料等'!$B$3:$B$25,_xlfn.XLOOKUP(H10,'(参考)宿泊料等'!$H$2:$BB$2,'(参考)宿泊料等'!$H$3:$BB$25,""),"")),""),""),"")</f>
        <v/>
      </c>
      <c r="AC10" s="41" t="str">
        <f t="shared" ref="AC10:AC32" si="3">R10</f>
        <v/>
      </c>
      <c r="AD10" s="42" t="str">
        <f>IF(AC10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1" spans="1:30" ht="27" customHeight="1">
      <c r="A11" s="210"/>
      <c r="B11" s="214"/>
      <c r="C11" s="45" t="s">
        <v>63</v>
      </c>
      <c r="D11" s="215"/>
      <c r="E11" s="216"/>
      <c r="F11" s="216"/>
      <c r="G11" s="216"/>
      <c r="H11" s="185"/>
      <c r="I11" s="73"/>
      <c r="J11" s="74"/>
      <c r="K11" s="74"/>
      <c r="L11" s="74"/>
      <c r="M11" s="74"/>
      <c r="N11" s="75"/>
      <c r="O11" s="74"/>
      <c r="P11" s="41" t="str">
        <f t="shared" si="1"/>
        <v/>
      </c>
      <c r="Q11" s="74"/>
      <c r="R11" s="41" t="str">
        <f t="shared" si="2"/>
        <v/>
      </c>
      <c r="S11" s="42" t="str">
        <f>IF(H11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1" s="46">
        <f t="shared" si="0"/>
        <v>0</v>
      </c>
      <c r="U11" s="47">
        <f t="shared" si="0"/>
        <v>0</v>
      </c>
      <c r="V11" s="47">
        <f t="shared" si="0"/>
        <v>0</v>
      </c>
      <c r="W11" s="41">
        <f t="shared" si="0"/>
        <v>0</v>
      </c>
      <c r="X11" s="41">
        <f t="shared" si="0"/>
        <v>0</v>
      </c>
      <c r="Y11" s="48">
        <f t="shared" si="0"/>
        <v>0</v>
      </c>
      <c r="Z11" s="47">
        <f t="shared" si="0"/>
        <v>0</v>
      </c>
      <c r="AA11" s="47" t="str">
        <f t="shared" si="0"/>
        <v/>
      </c>
      <c r="AB11" s="41" t="str">
        <f>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料等'!$B$3:$B$25,_xlfn.XLOOKUP(H11,'(参考)宿泊料等'!$H$2:$BB$2,'(参考)宿泊料等'!$H$3:$BB$25,""),"")),""),""),"")</f>
        <v/>
      </c>
      <c r="AC11" s="41" t="str">
        <f t="shared" si="3"/>
        <v/>
      </c>
      <c r="AD11" s="42" t="str">
        <f>IF(AC11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2" spans="1:30" ht="27" customHeight="1">
      <c r="A12" s="210"/>
      <c r="B12" s="214"/>
      <c r="C12" s="45" t="s">
        <v>63</v>
      </c>
      <c r="D12" s="215"/>
      <c r="E12" s="216"/>
      <c r="F12" s="216"/>
      <c r="G12" s="216"/>
      <c r="H12" s="185"/>
      <c r="I12" s="73"/>
      <c r="J12" s="74"/>
      <c r="K12" s="74"/>
      <c r="L12" s="74"/>
      <c r="M12" s="74"/>
      <c r="N12" s="75"/>
      <c r="O12" s="74"/>
      <c r="P12" s="41" t="str">
        <f t="shared" si="1"/>
        <v/>
      </c>
      <c r="Q12" s="74"/>
      <c r="R12" s="41" t="str">
        <f t="shared" si="2"/>
        <v/>
      </c>
      <c r="S12" s="42" t="str">
        <f>IF(H12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2" s="46">
        <f t="shared" si="0"/>
        <v>0</v>
      </c>
      <c r="U12" s="47">
        <f t="shared" si="0"/>
        <v>0</v>
      </c>
      <c r="V12" s="47">
        <f t="shared" si="0"/>
        <v>0</v>
      </c>
      <c r="W12" s="41">
        <f t="shared" si="0"/>
        <v>0</v>
      </c>
      <c r="X12" s="41">
        <f t="shared" si="0"/>
        <v>0</v>
      </c>
      <c r="Y12" s="48">
        <f t="shared" si="0"/>
        <v>0</v>
      </c>
      <c r="Z12" s="47">
        <f t="shared" si="0"/>
        <v>0</v>
      </c>
      <c r="AA12" s="47" t="str">
        <f t="shared" si="0"/>
        <v/>
      </c>
      <c r="AB12" s="41" t="str">
        <f>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料等'!$B$3:$B$25,_xlfn.XLOOKUP(H12,'(参考)宿泊料等'!$H$2:$BB$2,'(参考)宿泊料等'!$H$3:$BB$25,""),"")),""),""),"")</f>
        <v/>
      </c>
      <c r="AC12" s="41" t="str">
        <f t="shared" si="3"/>
        <v/>
      </c>
      <c r="AD12" s="42" t="str">
        <f>IF(AC12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3" spans="1:30" ht="27" customHeight="1">
      <c r="A13" s="210"/>
      <c r="B13" s="214"/>
      <c r="C13" s="45" t="s">
        <v>63</v>
      </c>
      <c r="D13" s="215"/>
      <c r="E13" s="216"/>
      <c r="F13" s="216"/>
      <c r="G13" s="216"/>
      <c r="H13" s="185"/>
      <c r="I13" s="73"/>
      <c r="J13" s="74"/>
      <c r="K13" s="74"/>
      <c r="L13" s="74"/>
      <c r="M13" s="74"/>
      <c r="N13" s="75"/>
      <c r="O13" s="74"/>
      <c r="P13" s="41" t="str">
        <f t="shared" si="1"/>
        <v/>
      </c>
      <c r="Q13" s="74"/>
      <c r="R13" s="41" t="str">
        <f t="shared" si="2"/>
        <v/>
      </c>
      <c r="S13" s="42" t="str">
        <f>IF(H13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3" s="46">
        <f t="shared" si="0"/>
        <v>0</v>
      </c>
      <c r="U13" s="47">
        <f t="shared" si="0"/>
        <v>0</v>
      </c>
      <c r="V13" s="47">
        <f t="shared" si="0"/>
        <v>0</v>
      </c>
      <c r="W13" s="41">
        <f t="shared" si="0"/>
        <v>0</v>
      </c>
      <c r="X13" s="41">
        <f t="shared" si="0"/>
        <v>0</v>
      </c>
      <c r="Y13" s="48">
        <f t="shared" si="0"/>
        <v>0</v>
      </c>
      <c r="Z13" s="47">
        <f t="shared" si="0"/>
        <v>0</v>
      </c>
      <c r="AA13" s="47" t="str">
        <f t="shared" si="0"/>
        <v/>
      </c>
      <c r="AB13" s="41" t="str">
        <f>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料等'!$B$3:$B$25,_xlfn.XLOOKUP(H13,'(参考)宿泊料等'!$H$2:$BB$2,'(参考)宿泊料等'!$H$3:$BB$25,""),"")),""),""),"")</f>
        <v/>
      </c>
      <c r="AC13" s="41" t="str">
        <f t="shared" si="3"/>
        <v/>
      </c>
      <c r="AD13" s="42" t="str">
        <f>IF(AC13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4" spans="1:30" ht="27" customHeight="1">
      <c r="A14" s="210"/>
      <c r="B14" s="214"/>
      <c r="C14" s="45" t="s">
        <v>63</v>
      </c>
      <c r="D14" s="215"/>
      <c r="E14" s="216"/>
      <c r="F14" s="216"/>
      <c r="G14" s="216"/>
      <c r="H14" s="185"/>
      <c r="I14" s="73"/>
      <c r="J14" s="74"/>
      <c r="K14" s="74"/>
      <c r="L14" s="74"/>
      <c r="M14" s="74"/>
      <c r="N14" s="75"/>
      <c r="O14" s="74"/>
      <c r="P14" s="41" t="str">
        <f t="shared" si="1"/>
        <v/>
      </c>
      <c r="Q14" s="74"/>
      <c r="R14" s="41" t="str">
        <f t="shared" si="2"/>
        <v/>
      </c>
      <c r="S14" s="42" t="str">
        <f>IF(H14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4" s="46">
        <f t="shared" si="0"/>
        <v>0</v>
      </c>
      <c r="U14" s="47">
        <f t="shared" si="0"/>
        <v>0</v>
      </c>
      <c r="V14" s="47">
        <f t="shared" si="0"/>
        <v>0</v>
      </c>
      <c r="W14" s="41">
        <f t="shared" si="0"/>
        <v>0</v>
      </c>
      <c r="X14" s="41">
        <f t="shared" si="0"/>
        <v>0</v>
      </c>
      <c r="Y14" s="48">
        <f t="shared" si="0"/>
        <v>0</v>
      </c>
      <c r="Z14" s="47">
        <f t="shared" si="0"/>
        <v>0</v>
      </c>
      <c r="AA14" s="47" t="str">
        <f t="shared" si="0"/>
        <v/>
      </c>
      <c r="AB14" s="41" t="str">
        <f>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料等'!$B$3:$B$25,_xlfn.XLOOKUP(H14,'(参考)宿泊料等'!$H$2:$BB$2,'(参考)宿泊料等'!$H$3:$BB$25,""),"")),""),""),"")</f>
        <v/>
      </c>
      <c r="AC14" s="41" t="str">
        <f t="shared" si="3"/>
        <v/>
      </c>
      <c r="AD14" s="42" t="str">
        <f>IF(AC14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5" spans="1:30" ht="27" customHeight="1">
      <c r="A15" s="210"/>
      <c r="B15" s="214"/>
      <c r="C15" s="45" t="s">
        <v>63</v>
      </c>
      <c r="D15" s="215"/>
      <c r="E15" s="216"/>
      <c r="F15" s="216"/>
      <c r="G15" s="216"/>
      <c r="H15" s="185"/>
      <c r="I15" s="73"/>
      <c r="J15" s="74"/>
      <c r="K15" s="74"/>
      <c r="L15" s="74"/>
      <c r="M15" s="74"/>
      <c r="N15" s="75"/>
      <c r="O15" s="74"/>
      <c r="P15" s="41" t="str">
        <f t="shared" si="1"/>
        <v/>
      </c>
      <c r="Q15" s="74"/>
      <c r="R15" s="41" t="str">
        <f t="shared" si="2"/>
        <v/>
      </c>
      <c r="S15" s="42" t="str">
        <f>IF(H15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5" s="46">
        <f t="shared" si="0"/>
        <v>0</v>
      </c>
      <c r="U15" s="47">
        <f t="shared" si="0"/>
        <v>0</v>
      </c>
      <c r="V15" s="47">
        <f t="shared" si="0"/>
        <v>0</v>
      </c>
      <c r="W15" s="41">
        <f t="shared" si="0"/>
        <v>0</v>
      </c>
      <c r="X15" s="41">
        <f t="shared" si="0"/>
        <v>0</v>
      </c>
      <c r="Y15" s="48">
        <f t="shared" si="0"/>
        <v>0</v>
      </c>
      <c r="Z15" s="47">
        <f t="shared" si="0"/>
        <v>0</v>
      </c>
      <c r="AA15" s="47" t="str">
        <f t="shared" si="0"/>
        <v/>
      </c>
      <c r="AB15" s="41" t="str">
        <f>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料等'!$B$3:$B$25,_xlfn.XLOOKUP(H15,'(参考)宿泊料等'!$H$2:$BB$2,'(参考)宿泊料等'!$H$3:$BB$25,""),"")),""),""),"")</f>
        <v/>
      </c>
      <c r="AC15" s="41" t="str">
        <f t="shared" si="3"/>
        <v/>
      </c>
      <c r="AD15" s="42" t="str">
        <f>IF(AC15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6" spans="1:30" ht="27" customHeight="1">
      <c r="A16" s="210"/>
      <c r="B16" s="214"/>
      <c r="C16" s="45" t="s">
        <v>63</v>
      </c>
      <c r="D16" s="215"/>
      <c r="E16" s="216"/>
      <c r="F16" s="216"/>
      <c r="G16" s="216"/>
      <c r="H16" s="185"/>
      <c r="I16" s="73"/>
      <c r="J16" s="74"/>
      <c r="K16" s="74"/>
      <c r="L16" s="74"/>
      <c r="M16" s="74"/>
      <c r="N16" s="75"/>
      <c r="O16" s="74"/>
      <c r="P16" s="41" t="str">
        <f t="shared" si="1"/>
        <v/>
      </c>
      <c r="Q16" s="74"/>
      <c r="R16" s="41" t="str">
        <f t="shared" si="2"/>
        <v/>
      </c>
      <c r="S16" s="42" t="str">
        <f>IF(H16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6" s="46">
        <f t="shared" si="0"/>
        <v>0</v>
      </c>
      <c r="U16" s="47">
        <f t="shared" si="0"/>
        <v>0</v>
      </c>
      <c r="V16" s="47">
        <f t="shared" si="0"/>
        <v>0</v>
      </c>
      <c r="W16" s="41">
        <f t="shared" si="0"/>
        <v>0</v>
      </c>
      <c r="X16" s="41">
        <f t="shared" si="0"/>
        <v>0</v>
      </c>
      <c r="Y16" s="48">
        <f t="shared" si="0"/>
        <v>0</v>
      </c>
      <c r="Z16" s="47">
        <f t="shared" si="0"/>
        <v>0</v>
      </c>
      <c r="AA16" s="47" t="str">
        <f t="shared" si="0"/>
        <v/>
      </c>
      <c r="AB16" s="41" t="str">
        <f>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料等'!$B$3:$B$25,_xlfn.XLOOKUP(H16,'(参考)宿泊料等'!$H$2:$BB$2,'(参考)宿泊料等'!$H$3:$BB$25,""),"")),""),""),"")</f>
        <v/>
      </c>
      <c r="AC16" s="41" t="str">
        <f t="shared" si="3"/>
        <v/>
      </c>
      <c r="AD16" s="42" t="str">
        <f>IF(AC16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7" spans="1:30" ht="27" customHeight="1">
      <c r="A17" s="210"/>
      <c r="B17" s="214"/>
      <c r="C17" s="45" t="s">
        <v>63</v>
      </c>
      <c r="D17" s="215"/>
      <c r="E17" s="216"/>
      <c r="F17" s="216"/>
      <c r="G17" s="216"/>
      <c r="H17" s="185"/>
      <c r="I17" s="73"/>
      <c r="J17" s="74"/>
      <c r="K17" s="74"/>
      <c r="L17" s="74"/>
      <c r="M17" s="74"/>
      <c r="N17" s="75"/>
      <c r="O17" s="74"/>
      <c r="P17" s="41" t="str">
        <f t="shared" si="1"/>
        <v/>
      </c>
      <c r="Q17" s="74"/>
      <c r="R17" s="41" t="str">
        <f t="shared" si="2"/>
        <v/>
      </c>
      <c r="S17" s="42" t="str">
        <f>IF(H17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7" s="46">
        <f t="shared" si="0"/>
        <v>0</v>
      </c>
      <c r="U17" s="47">
        <f t="shared" si="0"/>
        <v>0</v>
      </c>
      <c r="V17" s="47">
        <f t="shared" si="0"/>
        <v>0</v>
      </c>
      <c r="W17" s="41">
        <f t="shared" si="0"/>
        <v>0</v>
      </c>
      <c r="X17" s="41">
        <f t="shared" si="0"/>
        <v>0</v>
      </c>
      <c r="Y17" s="48">
        <f t="shared" si="0"/>
        <v>0</v>
      </c>
      <c r="Z17" s="47">
        <f t="shared" si="0"/>
        <v>0</v>
      </c>
      <c r="AA17" s="47" t="str">
        <f t="shared" si="0"/>
        <v/>
      </c>
      <c r="AB17" s="41" t="str">
        <f>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料等'!$B$3:$B$25,_xlfn.XLOOKUP(H17,'(参考)宿泊料等'!$H$2:$BB$2,'(参考)宿泊料等'!$H$3:$BB$25,""),"")),""),""),"")</f>
        <v/>
      </c>
      <c r="AC17" s="41" t="str">
        <f t="shared" si="3"/>
        <v/>
      </c>
      <c r="AD17" s="42" t="str">
        <f>IF(AC17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8" spans="1:30" ht="27" customHeight="1">
      <c r="A18" s="210"/>
      <c r="B18" s="214"/>
      <c r="C18" s="45" t="s">
        <v>63</v>
      </c>
      <c r="D18" s="215"/>
      <c r="E18" s="216"/>
      <c r="F18" s="216"/>
      <c r="G18" s="216"/>
      <c r="H18" s="185"/>
      <c r="I18" s="73"/>
      <c r="J18" s="74"/>
      <c r="K18" s="74"/>
      <c r="L18" s="74"/>
      <c r="M18" s="74"/>
      <c r="N18" s="75"/>
      <c r="O18" s="74"/>
      <c r="P18" s="41" t="str">
        <f t="shared" si="1"/>
        <v/>
      </c>
      <c r="Q18" s="74"/>
      <c r="R18" s="41" t="str">
        <f t="shared" si="2"/>
        <v/>
      </c>
      <c r="S18" s="42" t="str">
        <f>IF(H18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8" s="46">
        <f t="shared" si="0"/>
        <v>0</v>
      </c>
      <c r="U18" s="47">
        <f t="shared" si="0"/>
        <v>0</v>
      </c>
      <c r="V18" s="47">
        <f t="shared" si="0"/>
        <v>0</v>
      </c>
      <c r="W18" s="41">
        <f t="shared" si="0"/>
        <v>0</v>
      </c>
      <c r="X18" s="41">
        <f t="shared" si="0"/>
        <v>0</v>
      </c>
      <c r="Y18" s="48">
        <f t="shared" si="0"/>
        <v>0</v>
      </c>
      <c r="Z18" s="47">
        <f t="shared" si="0"/>
        <v>0</v>
      </c>
      <c r="AA18" s="47" t="str">
        <f t="shared" si="0"/>
        <v/>
      </c>
      <c r="AB18" s="41" t="str">
        <f>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料等'!$B$3:$B$25,_xlfn.XLOOKUP(H18,'(参考)宿泊料等'!$H$2:$BB$2,'(参考)宿泊料等'!$H$3:$BB$25,""),"")),""),""),"")</f>
        <v/>
      </c>
      <c r="AC18" s="41" t="str">
        <f t="shared" si="3"/>
        <v/>
      </c>
      <c r="AD18" s="42" t="str">
        <f>IF(AC18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19" spans="1:30" ht="27" customHeight="1">
      <c r="A19" s="210"/>
      <c r="B19" s="214"/>
      <c r="C19" s="45" t="s">
        <v>63</v>
      </c>
      <c r="D19" s="215"/>
      <c r="E19" s="216"/>
      <c r="F19" s="216"/>
      <c r="G19" s="216"/>
      <c r="H19" s="185"/>
      <c r="I19" s="73"/>
      <c r="J19" s="74"/>
      <c r="K19" s="74"/>
      <c r="L19" s="74"/>
      <c r="M19" s="74"/>
      <c r="N19" s="75"/>
      <c r="O19" s="74"/>
      <c r="P19" s="41" t="str">
        <f t="shared" si="1"/>
        <v/>
      </c>
      <c r="Q19" s="74"/>
      <c r="R19" s="41" t="str">
        <f t="shared" si="2"/>
        <v/>
      </c>
      <c r="S19" s="42" t="str">
        <f>IF(H19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19" s="46">
        <f t="shared" si="0"/>
        <v>0</v>
      </c>
      <c r="U19" s="47">
        <f t="shared" si="0"/>
        <v>0</v>
      </c>
      <c r="V19" s="47">
        <f t="shared" si="0"/>
        <v>0</v>
      </c>
      <c r="W19" s="41">
        <f t="shared" si="0"/>
        <v>0</v>
      </c>
      <c r="X19" s="41">
        <f t="shared" si="0"/>
        <v>0</v>
      </c>
      <c r="Y19" s="48">
        <f t="shared" si="0"/>
        <v>0</v>
      </c>
      <c r="Z19" s="47">
        <f t="shared" si="0"/>
        <v>0</v>
      </c>
      <c r="AA19" s="47" t="str">
        <f t="shared" si="0"/>
        <v/>
      </c>
      <c r="AB19" s="41" t="str">
        <f>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料等'!$B$3:$B$25,_xlfn.XLOOKUP(H19,'(参考)宿泊料等'!$H$2:$BB$2,'(参考)宿泊料等'!$H$3:$BB$25,""),"")),""),""),"")</f>
        <v/>
      </c>
      <c r="AC19" s="41" t="str">
        <f t="shared" si="3"/>
        <v/>
      </c>
      <c r="AD19" s="42" t="str">
        <f>IF(AC19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0" spans="1:30" ht="27" customHeight="1">
      <c r="A20" s="210"/>
      <c r="B20" s="214"/>
      <c r="C20" s="45" t="s">
        <v>63</v>
      </c>
      <c r="D20" s="215"/>
      <c r="E20" s="216"/>
      <c r="F20" s="216"/>
      <c r="G20" s="216"/>
      <c r="H20" s="185"/>
      <c r="I20" s="73"/>
      <c r="J20" s="74"/>
      <c r="K20" s="74"/>
      <c r="L20" s="74"/>
      <c r="M20" s="74"/>
      <c r="N20" s="75"/>
      <c r="O20" s="74"/>
      <c r="P20" s="41" t="str">
        <f t="shared" si="1"/>
        <v/>
      </c>
      <c r="Q20" s="74"/>
      <c r="R20" s="41" t="str">
        <f t="shared" si="2"/>
        <v/>
      </c>
      <c r="S20" s="42" t="str">
        <f>IF(H20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0" s="46">
        <f t="shared" si="0"/>
        <v>0</v>
      </c>
      <c r="U20" s="47">
        <f t="shared" si="0"/>
        <v>0</v>
      </c>
      <c r="V20" s="47">
        <f t="shared" si="0"/>
        <v>0</v>
      </c>
      <c r="W20" s="41">
        <f t="shared" si="0"/>
        <v>0</v>
      </c>
      <c r="X20" s="41">
        <f t="shared" si="0"/>
        <v>0</v>
      </c>
      <c r="Y20" s="48">
        <f t="shared" si="0"/>
        <v>0</v>
      </c>
      <c r="Z20" s="47">
        <f t="shared" si="0"/>
        <v>0</v>
      </c>
      <c r="AA20" s="47" t="str">
        <f t="shared" si="0"/>
        <v/>
      </c>
      <c r="AB20" s="41" t="str">
        <f>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料等'!$B$3:$B$25,_xlfn.XLOOKUP(H20,'(参考)宿泊料等'!$H$2:$BB$2,'(参考)宿泊料等'!$H$3:$BB$25,""),"")),""),""),"")</f>
        <v/>
      </c>
      <c r="AC20" s="41" t="str">
        <f t="shared" si="3"/>
        <v/>
      </c>
      <c r="AD20" s="42" t="str">
        <f>IF(AC20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1" spans="1:30" ht="27" customHeight="1">
      <c r="A21" s="210"/>
      <c r="B21" s="214"/>
      <c r="C21" s="45" t="s">
        <v>63</v>
      </c>
      <c r="D21" s="215"/>
      <c r="E21" s="216"/>
      <c r="F21" s="216"/>
      <c r="G21" s="216"/>
      <c r="H21" s="185"/>
      <c r="I21" s="73"/>
      <c r="J21" s="74"/>
      <c r="K21" s="74"/>
      <c r="L21" s="74"/>
      <c r="M21" s="74"/>
      <c r="N21" s="75"/>
      <c r="O21" s="74"/>
      <c r="P21" s="41" t="str">
        <f t="shared" si="1"/>
        <v/>
      </c>
      <c r="Q21" s="74"/>
      <c r="R21" s="41" t="str">
        <f t="shared" si="2"/>
        <v/>
      </c>
      <c r="S21" s="42" t="str">
        <f>IF(H21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1" s="46">
        <f t="shared" si="0"/>
        <v>0</v>
      </c>
      <c r="U21" s="47">
        <f t="shared" si="0"/>
        <v>0</v>
      </c>
      <c r="V21" s="47">
        <f t="shared" si="0"/>
        <v>0</v>
      </c>
      <c r="W21" s="41">
        <f t="shared" si="0"/>
        <v>0</v>
      </c>
      <c r="X21" s="41">
        <f t="shared" si="0"/>
        <v>0</v>
      </c>
      <c r="Y21" s="48">
        <f t="shared" si="0"/>
        <v>0</v>
      </c>
      <c r="Z21" s="47">
        <f t="shared" si="0"/>
        <v>0</v>
      </c>
      <c r="AA21" s="47" t="str">
        <f t="shared" si="0"/>
        <v/>
      </c>
      <c r="AB21" s="41" t="str">
        <f>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料等'!$B$3:$B$25,_xlfn.XLOOKUP(H21,'(参考)宿泊料等'!$H$2:$BB$2,'(参考)宿泊料等'!$H$3:$BB$25,""),"")),""),""),"")</f>
        <v/>
      </c>
      <c r="AC21" s="41" t="str">
        <f t="shared" si="3"/>
        <v/>
      </c>
      <c r="AD21" s="42" t="str">
        <f>IF(AC21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2" spans="1:30" ht="27" customHeight="1">
      <c r="A22" s="210"/>
      <c r="B22" s="214"/>
      <c r="C22" s="45" t="s">
        <v>63</v>
      </c>
      <c r="D22" s="215"/>
      <c r="E22" s="216"/>
      <c r="F22" s="216"/>
      <c r="G22" s="216"/>
      <c r="H22" s="185"/>
      <c r="I22" s="73"/>
      <c r="J22" s="74"/>
      <c r="K22" s="74"/>
      <c r="L22" s="74"/>
      <c r="M22" s="74"/>
      <c r="N22" s="75"/>
      <c r="O22" s="74"/>
      <c r="P22" s="41" t="str">
        <f t="shared" si="1"/>
        <v/>
      </c>
      <c r="Q22" s="74"/>
      <c r="R22" s="41" t="str">
        <f t="shared" si="2"/>
        <v/>
      </c>
      <c r="S22" s="42" t="str">
        <f>IF(H22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2" s="46">
        <f t="shared" si="0"/>
        <v>0</v>
      </c>
      <c r="U22" s="47">
        <f t="shared" si="0"/>
        <v>0</v>
      </c>
      <c r="V22" s="47">
        <f t="shared" si="0"/>
        <v>0</v>
      </c>
      <c r="W22" s="41">
        <f t="shared" si="0"/>
        <v>0</v>
      </c>
      <c r="X22" s="41">
        <f t="shared" si="0"/>
        <v>0</v>
      </c>
      <c r="Y22" s="48">
        <f t="shared" si="0"/>
        <v>0</v>
      </c>
      <c r="Z22" s="47">
        <f t="shared" si="0"/>
        <v>0</v>
      </c>
      <c r="AA22" s="47" t="str">
        <f t="shared" si="0"/>
        <v/>
      </c>
      <c r="AB22" s="41" t="str">
        <f>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料等'!$B$3:$B$25,_xlfn.XLOOKUP(H22,'(参考)宿泊料等'!$H$2:$BB$2,'(参考)宿泊料等'!$H$3:$BB$25,""),"")),""),""),"")</f>
        <v/>
      </c>
      <c r="AC22" s="41" t="str">
        <f t="shared" si="3"/>
        <v/>
      </c>
      <c r="AD22" s="42" t="str">
        <f>IF(AC22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3" spans="1:30" ht="27" customHeight="1">
      <c r="A23" s="210"/>
      <c r="B23" s="214"/>
      <c r="C23" s="45" t="s">
        <v>63</v>
      </c>
      <c r="D23" s="215"/>
      <c r="E23" s="216"/>
      <c r="F23" s="216"/>
      <c r="G23" s="216"/>
      <c r="H23" s="185"/>
      <c r="I23" s="73"/>
      <c r="J23" s="74"/>
      <c r="K23" s="74"/>
      <c r="L23" s="74"/>
      <c r="M23" s="74"/>
      <c r="N23" s="75"/>
      <c r="O23" s="74"/>
      <c r="P23" s="41" t="str">
        <f t="shared" si="1"/>
        <v/>
      </c>
      <c r="Q23" s="74"/>
      <c r="R23" s="41" t="str">
        <f t="shared" si="2"/>
        <v/>
      </c>
      <c r="S23" s="42" t="str">
        <f>IF(H23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3" s="46">
        <f t="shared" si="0"/>
        <v>0</v>
      </c>
      <c r="U23" s="47">
        <f t="shared" si="0"/>
        <v>0</v>
      </c>
      <c r="V23" s="47">
        <f t="shared" si="0"/>
        <v>0</v>
      </c>
      <c r="W23" s="41">
        <f t="shared" si="0"/>
        <v>0</v>
      </c>
      <c r="X23" s="41">
        <f t="shared" si="0"/>
        <v>0</v>
      </c>
      <c r="Y23" s="48">
        <f t="shared" si="0"/>
        <v>0</v>
      </c>
      <c r="Z23" s="47">
        <f t="shared" si="0"/>
        <v>0</v>
      </c>
      <c r="AA23" s="47" t="str">
        <f t="shared" si="0"/>
        <v/>
      </c>
      <c r="AB23" s="41" t="str">
        <f>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料等'!$B$3:$B$25,_xlfn.XLOOKUP(H23,'(参考)宿泊料等'!$H$2:$BB$2,'(参考)宿泊料等'!$H$3:$BB$25,""),"")),""),""),"")</f>
        <v/>
      </c>
      <c r="AC23" s="41" t="str">
        <f t="shared" si="3"/>
        <v/>
      </c>
      <c r="AD23" s="42" t="str">
        <f>IF(AC23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4" spans="1:30" ht="27" customHeight="1">
      <c r="A24" s="210"/>
      <c r="B24" s="214"/>
      <c r="C24" s="45" t="s">
        <v>63</v>
      </c>
      <c r="D24" s="215"/>
      <c r="E24" s="216"/>
      <c r="F24" s="216"/>
      <c r="G24" s="216"/>
      <c r="H24" s="185"/>
      <c r="I24" s="73"/>
      <c r="J24" s="74"/>
      <c r="K24" s="74"/>
      <c r="L24" s="74"/>
      <c r="M24" s="74"/>
      <c r="N24" s="75"/>
      <c r="O24" s="74"/>
      <c r="P24" s="41" t="str">
        <f t="shared" si="1"/>
        <v/>
      </c>
      <c r="Q24" s="74"/>
      <c r="R24" s="41" t="str">
        <f t="shared" si="2"/>
        <v/>
      </c>
      <c r="S24" s="42" t="str">
        <f>IF(H24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4" s="46">
        <f t="shared" si="0"/>
        <v>0</v>
      </c>
      <c r="U24" s="47">
        <f t="shared" si="0"/>
        <v>0</v>
      </c>
      <c r="V24" s="47">
        <f t="shared" si="0"/>
        <v>0</v>
      </c>
      <c r="W24" s="41">
        <f t="shared" si="0"/>
        <v>0</v>
      </c>
      <c r="X24" s="41">
        <f t="shared" si="0"/>
        <v>0</v>
      </c>
      <c r="Y24" s="48">
        <f t="shared" si="0"/>
        <v>0</v>
      </c>
      <c r="Z24" s="47">
        <f t="shared" si="0"/>
        <v>0</v>
      </c>
      <c r="AA24" s="47" t="str">
        <f t="shared" si="0"/>
        <v/>
      </c>
      <c r="AB24" s="41" t="str">
        <f>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料等'!$B$3:$B$25,_xlfn.XLOOKUP(H24,'(参考)宿泊料等'!$H$2:$BB$2,'(参考)宿泊料等'!$H$3:$BB$25,""),"")),""),""),"")</f>
        <v/>
      </c>
      <c r="AC24" s="41" t="str">
        <f t="shared" si="3"/>
        <v/>
      </c>
      <c r="AD24" s="42" t="str">
        <f>IF(AC24="","",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5" spans="1:30" ht="27" customHeight="1">
      <c r="A25" s="210"/>
      <c r="B25" s="214"/>
      <c r="C25" s="45" t="s">
        <v>63</v>
      </c>
      <c r="D25" s="215"/>
      <c r="E25" s="216"/>
      <c r="F25" s="216"/>
      <c r="G25" s="216"/>
      <c r="H25" s="185"/>
      <c r="I25" s="73"/>
      <c r="J25" s="74"/>
      <c r="K25" s="74"/>
      <c r="L25" s="74"/>
      <c r="M25" s="74"/>
      <c r="N25" s="75"/>
      <c r="O25" s="74"/>
      <c r="P25" s="41" t="str">
        <f t="shared" si="1"/>
        <v/>
      </c>
      <c r="Q25" s="74"/>
      <c r="R25" s="41" t="str">
        <f t="shared" si="2"/>
        <v/>
      </c>
      <c r="S25" s="42" t="str">
        <f>IF(H25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5" s="46">
        <f t="shared" ref="T25:AA33" si="4">I25</f>
        <v>0</v>
      </c>
      <c r="U25" s="47">
        <f t="shared" si="4"/>
        <v>0</v>
      </c>
      <c r="V25" s="47">
        <f t="shared" si="4"/>
        <v>0</v>
      </c>
      <c r="W25" s="41">
        <f t="shared" si="4"/>
        <v>0</v>
      </c>
      <c r="X25" s="41">
        <f t="shared" si="4"/>
        <v>0</v>
      </c>
      <c r="Y25" s="48">
        <f t="shared" si="4"/>
        <v>0</v>
      </c>
      <c r="Z25" s="47">
        <f t="shared" si="4"/>
        <v>0</v>
      </c>
      <c r="AA25" s="47" t="str">
        <f t="shared" si="4"/>
        <v/>
      </c>
      <c r="AB25" s="41" t="str">
        <f>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料等'!$B$3:$B$25,_xlfn.XLOOKUP(H25,'(参考)宿泊料等'!$H$2:$BB$2,'(参考)宿泊料等'!$H$3:$BB$25,""),"")),""),""),"")</f>
        <v/>
      </c>
      <c r="AC25" s="41" t="str">
        <f t="shared" si="3"/>
        <v/>
      </c>
      <c r="AD25" s="42" t="str">
        <f>IF(AC25="","",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6" spans="1:30" ht="27" customHeight="1">
      <c r="A26" s="210"/>
      <c r="B26" s="214"/>
      <c r="C26" s="45" t="s">
        <v>63</v>
      </c>
      <c r="D26" s="215"/>
      <c r="E26" s="216"/>
      <c r="F26" s="216"/>
      <c r="G26" s="216"/>
      <c r="H26" s="185"/>
      <c r="I26" s="73"/>
      <c r="J26" s="74"/>
      <c r="K26" s="74"/>
      <c r="L26" s="74"/>
      <c r="M26" s="74"/>
      <c r="N26" s="75"/>
      <c r="O26" s="74"/>
      <c r="P26" s="41" t="str">
        <f t="shared" si="1"/>
        <v/>
      </c>
      <c r="Q26" s="74"/>
      <c r="R26" s="41" t="str">
        <f t="shared" si="2"/>
        <v/>
      </c>
      <c r="S26" s="42" t="str">
        <f>IF(H26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6" s="46">
        <f t="shared" si="4"/>
        <v>0</v>
      </c>
      <c r="U26" s="47">
        <f t="shared" si="4"/>
        <v>0</v>
      </c>
      <c r="V26" s="47">
        <f t="shared" si="4"/>
        <v>0</v>
      </c>
      <c r="W26" s="41">
        <f t="shared" si="4"/>
        <v>0</v>
      </c>
      <c r="X26" s="41">
        <f t="shared" si="4"/>
        <v>0</v>
      </c>
      <c r="Y26" s="48">
        <f t="shared" si="4"/>
        <v>0</v>
      </c>
      <c r="Z26" s="47">
        <f t="shared" si="4"/>
        <v>0</v>
      </c>
      <c r="AA26" s="47" t="str">
        <f t="shared" si="4"/>
        <v/>
      </c>
      <c r="AB26" s="41" t="str">
        <f>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料等'!$B$3:$B$25,_xlfn.XLOOKUP(H26,'(参考)宿泊料等'!$H$2:$BB$2,'(参考)宿泊料等'!$H$3:$BB$25,""),"")),""),""),"")</f>
        <v/>
      </c>
      <c r="AC26" s="41" t="str">
        <f t="shared" si="3"/>
        <v/>
      </c>
      <c r="AD26" s="42" t="str">
        <f>IF(AC26="","",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7" spans="1:30" ht="27" customHeight="1">
      <c r="A27" s="210"/>
      <c r="B27" s="214"/>
      <c r="C27" s="45" t="s">
        <v>63</v>
      </c>
      <c r="D27" s="215"/>
      <c r="E27" s="216"/>
      <c r="F27" s="216"/>
      <c r="G27" s="216"/>
      <c r="H27" s="185"/>
      <c r="I27" s="73"/>
      <c r="J27" s="74"/>
      <c r="K27" s="74"/>
      <c r="L27" s="74"/>
      <c r="M27" s="74"/>
      <c r="N27" s="75"/>
      <c r="O27" s="74"/>
      <c r="P27" s="41" t="str">
        <f t="shared" si="1"/>
        <v/>
      </c>
      <c r="Q27" s="74"/>
      <c r="R27" s="41" t="str">
        <f t="shared" si="2"/>
        <v/>
      </c>
      <c r="S27" s="42" t="str">
        <f>IF(H27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7" s="46">
        <f t="shared" si="4"/>
        <v>0</v>
      </c>
      <c r="U27" s="47">
        <f t="shared" si="4"/>
        <v>0</v>
      </c>
      <c r="V27" s="47">
        <f t="shared" si="4"/>
        <v>0</v>
      </c>
      <c r="W27" s="41">
        <f t="shared" si="4"/>
        <v>0</v>
      </c>
      <c r="X27" s="41">
        <f t="shared" si="4"/>
        <v>0</v>
      </c>
      <c r="Y27" s="48">
        <f t="shared" si="4"/>
        <v>0</v>
      </c>
      <c r="Z27" s="47">
        <f t="shared" si="4"/>
        <v>0</v>
      </c>
      <c r="AA27" s="47" t="str">
        <f t="shared" si="4"/>
        <v/>
      </c>
      <c r="AB27" s="41" t="str">
        <f>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料等'!$B$3:$B$25,_xlfn.XLOOKUP(H27,'(参考)宿泊料等'!$H$2:$BB$2,'(参考)宿泊料等'!$H$3:$BB$25,""),"")),""),""),"")</f>
        <v/>
      </c>
      <c r="AC27" s="41" t="str">
        <f t="shared" si="3"/>
        <v/>
      </c>
      <c r="AD27" s="42" t="str">
        <f>IF(AC27="","",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8" spans="1:30" ht="27" customHeight="1">
      <c r="A28" s="210"/>
      <c r="B28" s="214"/>
      <c r="C28" s="45" t="s">
        <v>63</v>
      </c>
      <c r="D28" s="215"/>
      <c r="E28" s="216"/>
      <c r="F28" s="216"/>
      <c r="G28" s="216"/>
      <c r="H28" s="185"/>
      <c r="I28" s="73"/>
      <c r="J28" s="74"/>
      <c r="K28" s="74"/>
      <c r="L28" s="74"/>
      <c r="M28" s="74"/>
      <c r="N28" s="75"/>
      <c r="O28" s="74"/>
      <c r="P28" s="41" t="str">
        <f t="shared" si="1"/>
        <v/>
      </c>
      <c r="Q28" s="74"/>
      <c r="R28" s="41" t="str">
        <f t="shared" si="2"/>
        <v/>
      </c>
      <c r="S28" s="42" t="str">
        <f>IF(H28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8" s="46">
        <f t="shared" si="4"/>
        <v>0</v>
      </c>
      <c r="U28" s="47">
        <f t="shared" si="4"/>
        <v>0</v>
      </c>
      <c r="V28" s="47">
        <f t="shared" si="4"/>
        <v>0</v>
      </c>
      <c r="W28" s="41">
        <f t="shared" si="4"/>
        <v>0</v>
      </c>
      <c r="X28" s="41">
        <f t="shared" si="4"/>
        <v>0</v>
      </c>
      <c r="Y28" s="48">
        <f t="shared" si="4"/>
        <v>0</v>
      </c>
      <c r="Z28" s="47">
        <f t="shared" si="4"/>
        <v>0</v>
      </c>
      <c r="AA28" s="47" t="str">
        <f t="shared" si="4"/>
        <v/>
      </c>
      <c r="AB28" s="41" t="str">
        <f>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料等'!$B$3:$B$25,_xlfn.XLOOKUP(H28,'(参考)宿泊料等'!$H$2:$BB$2,'(参考)宿泊料等'!$H$3:$BB$25,""),"")),""),""),"")</f>
        <v/>
      </c>
      <c r="AC28" s="41" t="str">
        <f t="shared" si="3"/>
        <v/>
      </c>
      <c r="AD28" s="42" t="str">
        <f>IF(AC28="","",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29" spans="1:30" ht="27" customHeight="1">
      <c r="A29" s="210"/>
      <c r="B29" s="214"/>
      <c r="C29" s="45" t="s">
        <v>63</v>
      </c>
      <c r="D29" s="215"/>
      <c r="E29" s="216"/>
      <c r="F29" s="216"/>
      <c r="G29" s="216"/>
      <c r="H29" s="185"/>
      <c r="I29" s="73"/>
      <c r="J29" s="74"/>
      <c r="K29" s="74"/>
      <c r="L29" s="74"/>
      <c r="M29" s="74"/>
      <c r="N29" s="75"/>
      <c r="O29" s="74"/>
      <c r="P29" s="41" t="str">
        <f t="shared" si="1"/>
        <v/>
      </c>
      <c r="Q29" s="74"/>
      <c r="R29" s="41" t="str">
        <f t="shared" si="2"/>
        <v/>
      </c>
      <c r="S29" s="42" t="str">
        <f>IF(H29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29" s="46">
        <f t="shared" si="4"/>
        <v>0</v>
      </c>
      <c r="U29" s="47">
        <f t="shared" si="4"/>
        <v>0</v>
      </c>
      <c r="V29" s="47">
        <f t="shared" si="4"/>
        <v>0</v>
      </c>
      <c r="W29" s="41">
        <f t="shared" si="4"/>
        <v>0</v>
      </c>
      <c r="X29" s="41">
        <f t="shared" si="4"/>
        <v>0</v>
      </c>
      <c r="Y29" s="48">
        <f t="shared" si="4"/>
        <v>0</v>
      </c>
      <c r="Z29" s="47">
        <f t="shared" si="4"/>
        <v>0</v>
      </c>
      <c r="AA29" s="47" t="str">
        <f t="shared" si="4"/>
        <v/>
      </c>
      <c r="AB29" s="41" t="str">
        <f>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料等'!$B$3:$B$25,_xlfn.XLOOKUP(H29,'(参考)宿泊料等'!$H$2:$BB$2,'(参考)宿泊料等'!$H$3:$BB$25,""),"")),""),""),"")</f>
        <v/>
      </c>
      <c r="AC29" s="41" t="str">
        <f t="shared" si="3"/>
        <v/>
      </c>
      <c r="AD29" s="42" t="str">
        <f>IF(AC29="","",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0" spans="1:30" ht="27" customHeight="1">
      <c r="A30" s="210"/>
      <c r="B30" s="214"/>
      <c r="C30" s="45" t="s">
        <v>63</v>
      </c>
      <c r="D30" s="215"/>
      <c r="E30" s="216"/>
      <c r="F30" s="216"/>
      <c r="G30" s="216"/>
      <c r="H30" s="185"/>
      <c r="I30" s="73"/>
      <c r="J30" s="74"/>
      <c r="K30" s="74"/>
      <c r="L30" s="74"/>
      <c r="M30" s="74"/>
      <c r="N30" s="75"/>
      <c r="O30" s="74"/>
      <c r="P30" s="41" t="str">
        <f t="shared" si="1"/>
        <v/>
      </c>
      <c r="Q30" s="74"/>
      <c r="R30" s="41" t="str">
        <f t="shared" si="2"/>
        <v/>
      </c>
      <c r="S30" s="42" t="str">
        <f>IF(H30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0" s="46">
        <f t="shared" si="4"/>
        <v>0</v>
      </c>
      <c r="U30" s="47">
        <f t="shared" si="4"/>
        <v>0</v>
      </c>
      <c r="V30" s="47">
        <f t="shared" si="4"/>
        <v>0</v>
      </c>
      <c r="W30" s="41">
        <f t="shared" si="4"/>
        <v>0</v>
      </c>
      <c r="X30" s="41">
        <f t="shared" si="4"/>
        <v>0</v>
      </c>
      <c r="Y30" s="48">
        <f t="shared" si="4"/>
        <v>0</v>
      </c>
      <c r="Z30" s="47">
        <f t="shared" si="4"/>
        <v>0</v>
      </c>
      <c r="AA30" s="47" t="str">
        <f t="shared" si="4"/>
        <v/>
      </c>
      <c r="AB30" s="41" t="str">
        <f>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料等'!$B$3:$B$25,_xlfn.XLOOKUP(H30,'(参考)宿泊料等'!$H$2:$BB$2,'(参考)宿泊料等'!$H$3:$BB$25,""),"")),""),""),"")</f>
        <v/>
      </c>
      <c r="AC30" s="41" t="str">
        <f t="shared" si="3"/>
        <v/>
      </c>
      <c r="AD30" s="42" t="str">
        <f>IF(AC30="","",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1" spans="1:30" ht="27" customHeight="1">
      <c r="A31" s="210"/>
      <c r="B31" s="214"/>
      <c r="C31" s="45" t="s">
        <v>63</v>
      </c>
      <c r="D31" s="215"/>
      <c r="E31" s="216"/>
      <c r="F31" s="216"/>
      <c r="G31" s="216"/>
      <c r="H31" s="185"/>
      <c r="I31" s="73"/>
      <c r="J31" s="74"/>
      <c r="K31" s="74"/>
      <c r="L31" s="74"/>
      <c r="M31" s="74"/>
      <c r="N31" s="75"/>
      <c r="O31" s="74"/>
      <c r="P31" s="41" t="str">
        <f t="shared" si="1"/>
        <v/>
      </c>
      <c r="Q31" s="74"/>
      <c r="R31" s="41" t="str">
        <f t="shared" si="2"/>
        <v/>
      </c>
      <c r="S31" s="42" t="str">
        <f>IF(H31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1" s="46">
        <f t="shared" si="4"/>
        <v>0</v>
      </c>
      <c r="U31" s="47">
        <f t="shared" si="4"/>
        <v>0</v>
      </c>
      <c r="V31" s="47">
        <f t="shared" si="4"/>
        <v>0</v>
      </c>
      <c r="W31" s="41">
        <f t="shared" si="4"/>
        <v>0</v>
      </c>
      <c r="X31" s="41">
        <f t="shared" si="4"/>
        <v>0</v>
      </c>
      <c r="Y31" s="48">
        <f>N31</f>
        <v>0</v>
      </c>
      <c r="Z31" s="47">
        <f t="shared" si="4"/>
        <v>0</v>
      </c>
      <c r="AA31" s="47" t="str">
        <f>P31</f>
        <v/>
      </c>
      <c r="AB31" s="41" t="str">
        <f>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料等'!$B$3:$B$25,_xlfn.XLOOKUP(H31,'(参考)宿泊料等'!$H$2:$BB$2,'(参考)宿泊料等'!$H$3:$BB$25,""),"")),""),""),"")</f>
        <v/>
      </c>
      <c r="AC31" s="41" t="str">
        <f t="shared" si="3"/>
        <v/>
      </c>
      <c r="AD31" s="42" t="str">
        <f>IF(AC31="","",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2" spans="1:30" ht="27" customHeight="1">
      <c r="A32" s="210"/>
      <c r="B32" s="214"/>
      <c r="C32" s="45" t="s">
        <v>63</v>
      </c>
      <c r="D32" s="215"/>
      <c r="E32" s="216"/>
      <c r="F32" s="216"/>
      <c r="G32" s="216"/>
      <c r="H32" s="185"/>
      <c r="I32" s="73"/>
      <c r="J32" s="74"/>
      <c r="K32" s="74"/>
      <c r="L32" s="74"/>
      <c r="M32" s="74"/>
      <c r="N32" s="75"/>
      <c r="O32" s="74"/>
      <c r="P32" s="41" t="str">
        <f t="shared" si="1"/>
        <v/>
      </c>
      <c r="Q32" s="74"/>
      <c r="R32" s="41" t="str">
        <f t="shared" si="2"/>
        <v/>
      </c>
      <c r="S32" s="42" t="str">
        <f>IF(H32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2" s="46">
        <f t="shared" si="4"/>
        <v>0</v>
      </c>
      <c r="U32" s="47">
        <f t="shared" si="4"/>
        <v>0</v>
      </c>
      <c r="V32" s="47">
        <f t="shared" si="4"/>
        <v>0</v>
      </c>
      <c r="W32" s="41">
        <f t="shared" si="4"/>
        <v>0</v>
      </c>
      <c r="X32" s="41">
        <f t="shared" si="4"/>
        <v>0</v>
      </c>
      <c r="Y32" s="48">
        <f>N32</f>
        <v>0</v>
      </c>
      <c r="Z32" s="47">
        <f t="shared" si="4"/>
        <v>0</v>
      </c>
      <c r="AA32" s="47" t="str">
        <f>P32</f>
        <v/>
      </c>
      <c r="AB32" s="41" t="str">
        <f>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料等'!$B$3:$B$25,_xlfn.XLOOKUP(H32,'(参考)宿泊料等'!$H$2:$BB$2,'(参考)宿泊料等'!$H$3:$BB$25,""),"")),""),""),"")</f>
        <v/>
      </c>
      <c r="AC32" s="41" t="str">
        <f t="shared" si="3"/>
        <v/>
      </c>
      <c r="AD32" s="42" t="str">
        <f>IF(AC32="","",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3" spans="1:30" ht="27" customHeight="1" thickBot="1">
      <c r="A33" s="210"/>
      <c r="B33" s="214"/>
      <c r="C33" s="45" t="s">
        <v>63</v>
      </c>
      <c r="D33" s="215"/>
      <c r="E33" s="216"/>
      <c r="F33" s="216"/>
      <c r="G33" s="216"/>
      <c r="H33" s="185"/>
      <c r="I33" s="73"/>
      <c r="J33" s="74"/>
      <c r="K33" s="74"/>
      <c r="L33" s="74"/>
      <c r="M33" s="74"/>
      <c r="N33" s="75"/>
      <c r="O33" s="74"/>
      <c r="P33" s="41" t="str">
        <f t="shared" si="1"/>
        <v/>
      </c>
      <c r="Q33" s="74"/>
      <c r="R33" s="41" t="str">
        <f t="shared" si="2"/>
        <v/>
      </c>
      <c r="S33" s="42" t="str">
        <f>IF(H33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c r="T33" s="46">
        <f t="shared" si="4"/>
        <v>0</v>
      </c>
      <c r="U33" s="47">
        <f t="shared" si="4"/>
        <v>0</v>
      </c>
      <c r="V33" s="47">
        <f t="shared" si="4"/>
        <v>0</v>
      </c>
      <c r="W33" s="41">
        <f t="shared" si="4"/>
        <v>0</v>
      </c>
      <c r="X33" s="41">
        <f t="shared" si="4"/>
        <v>0</v>
      </c>
      <c r="Y33" s="48">
        <f>N33</f>
        <v>0</v>
      </c>
      <c r="Z33" s="47">
        <f>O33</f>
        <v>0</v>
      </c>
      <c r="AA33" s="47" t="str">
        <f>P33</f>
        <v/>
      </c>
      <c r="AB33" s="41" t="str">
        <f>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料等'!$B$3:$B$25,_xlfn.XLOOKUP(H33,'(参考)宿泊料等'!$H$2:$BB$2,'(参考)宿泊料等'!$H$3:$BB$25,""),"")),""),""),"")</f>
        <v/>
      </c>
      <c r="AC33" s="41" t="str">
        <f>R33</f>
        <v/>
      </c>
      <c r="AD33" s="42" t="str">
        <f>IF(AC33="","",IF(AND($P$5="なし",$S$5="なし"),_xlfn.XLOOKUP($B$6,'(参考)宿泊料等'!$B$3:$B$25,'(参考)宿泊料等'!$D$3:$D$25,""),IF(AND($P$5="なし",$S$5="あり"),_xlfn.XLOOKUP($B$6,'(参考)宿泊料等'!$B$3:$B$25,'(参考)宿泊料等'!$E$3:$E$25,""),IF(AND($P$5="あり",$S$5="なし"),_xlfn.XLOOKUP($B$6,'(参考)宿泊料等'!$B$3:$B$25,'(参考)宿泊料等'!$F$3:$F$25,""),IF(AND($P$5="あり",$S$5="あり"),_xlfn.XLOOKUP($B$6,'(参考)宿泊料等'!$B$3:$B$25,'(参考)宿泊料等'!$G$3:$G$25,""),"")))))</f>
        <v/>
      </c>
    </row>
    <row r="34" spans="1:30" ht="37.5" customHeight="1" thickBot="1">
      <c r="A34" s="260" t="s">
        <v>86</v>
      </c>
      <c r="B34" s="261"/>
      <c r="C34" s="261"/>
      <c r="D34" s="261"/>
      <c r="E34" s="261"/>
      <c r="F34" s="261"/>
      <c r="G34" s="261"/>
      <c r="H34" s="261"/>
      <c r="I34" s="49">
        <f t="shared" ref="I34:S34" si="5">SUM(I9:I33)</f>
        <v>0</v>
      </c>
      <c r="J34" s="50">
        <f t="shared" si="5"/>
        <v>0</v>
      </c>
      <c r="K34" s="51">
        <f t="shared" si="5"/>
        <v>0</v>
      </c>
      <c r="L34" s="52">
        <f t="shared" si="5"/>
        <v>0</v>
      </c>
      <c r="M34" s="50">
        <f t="shared" si="5"/>
        <v>0</v>
      </c>
      <c r="N34" s="52">
        <f t="shared" si="5"/>
        <v>0</v>
      </c>
      <c r="O34" s="50">
        <f t="shared" si="5"/>
        <v>0</v>
      </c>
      <c r="P34" s="50">
        <f t="shared" si="5"/>
        <v>0</v>
      </c>
      <c r="Q34" s="50">
        <f t="shared" si="5"/>
        <v>0</v>
      </c>
      <c r="R34" s="50">
        <f t="shared" si="5"/>
        <v>0</v>
      </c>
      <c r="S34" s="50">
        <f t="shared" si="5"/>
        <v>0</v>
      </c>
      <c r="T34" s="53">
        <f t="shared" ref="T34:AD34" si="6">SUM(T9:T33)</f>
        <v>0</v>
      </c>
      <c r="U34" s="54">
        <f t="shared" si="6"/>
        <v>0</v>
      </c>
      <c r="V34" s="54">
        <f t="shared" si="6"/>
        <v>0</v>
      </c>
      <c r="W34" s="54">
        <f t="shared" si="6"/>
        <v>0</v>
      </c>
      <c r="X34" s="54">
        <f t="shared" si="6"/>
        <v>0</v>
      </c>
      <c r="Y34" s="55">
        <f t="shared" si="6"/>
        <v>0</v>
      </c>
      <c r="Z34" s="54">
        <f t="shared" si="6"/>
        <v>0</v>
      </c>
      <c r="AA34" s="54">
        <f t="shared" si="6"/>
        <v>0</v>
      </c>
      <c r="AB34" s="54">
        <f t="shared" si="6"/>
        <v>0</v>
      </c>
      <c r="AC34" s="54">
        <f t="shared" si="6"/>
        <v>0</v>
      </c>
      <c r="AD34" s="56">
        <f t="shared" si="6"/>
        <v>0</v>
      </c>
    </row>
    <row r="35" spans="1:30" ht="37.5" customHeight="1" thickBot="1">
      <c r="C35" s="7"/>
      <c r="H35" s="7"/>
      <c r="O35" s="57"/>
      <c r="P35" s="57"/>
      <c r="Q35" s="57"/>
      <c r="R35" s="57"/>
      <c r="S35" s="57"/>
      <c r="T35" s="57"/>
      <c r="U35" s="57"/>
      <c r="V35" s="57"/>
      <c r="W35" s="57"/>
      <c r="X35" s="57"/>
      <c r="Y35" s="57"/>
      <c r="Z35" s="57"/>
      <c r="AA35" s="57"/>
      <c r="AB35" s="57"/>
      <c r="AC35" s="57"/>
      <c r="AD35" s="57"/>
    </row>
    <row r="36" spans="1:30" ht="37.5" customHeight="1" thickBot="1">
      <c r="H36" s="58"/>
      <c r="I36" s="262" t="s">
        <v>40</v>
      </c>
      <c r="J36" s="256"/>
      <c r="K36" s="256"/>
      <c r="L36" s="256"/>
      <c r="M36" s="256"/>
      <c r="N36" s="256"/>
      <c r="O36" s="257">
        <f>SUM(J34,K34,M34,O34,Q34,S34,K5)</f>
        <v>0</v>
      </c>
      <c r="P36" s="258"/>
      <c r="Q36" s="258"/>
      <c r="R36" s="258"/>
      <c r="S36" s="259"/>
      <c r="T36" s="255" t="s">
        <v>87</v>
      </c>
      <c r="U36" s="256"/>
      <c r="V36" s="256"/>
      <c r="W36" s="256"/>
      <c r="X36" s="256"/>
      <c r="Y36" s="256"/>
      <c r="Z36" s="257">
        <f>SUM(U34,V34,X34,Z34,AB34,AD34,V5)</f>
        <v>0</v>
      </c>
      <c r="AA36" s="258"/>
      <c r="AB36" s="258"/>
      <c r="AC36" s="258"/>
      <c r="AD36" s="259"/>
    </row>
    <row r="37" spans="1:30" ht="37.5" customHeight="1" thickBot="1">
      <c r="A37" s="263" t="s">
        <v>88</v>
      </c>
      <c r="B37" s="263"/>
      <c r="C37" s="263"/>
      <c r="D37" s="263"/>
      <c r="E37" s="263"/>
      <c r="F37" s="263"/>
      <c r="G37" s="263"/>
      <c r="H37" s="263"/>
      <c r="I37" s="264"/>
      <c r="J37" s="264"/>
      <c r="K37" s="264"/>
      <c r="L37" s="264"/>
      <c r="M37" s="264"/>
      <c r="N37" s="264"/>
      <c r="O37" s="59"/>
      <c r="P37" s="59"/>
      <c r="Q37" s="59"/>
      <c r="R37" s="59"/>
      <c r="S37" s="59"/>
      <c r="T37" s="255" t="s">
        <v>89</v>
      </c>
      <c r="U37" s="256"/>
      <c r="V37" s="256"/>
      <c r="W37" s="256"/>
      <c r="X37" s="256"/>
      <c r="Y37" s="256"/>
      <c r="Z37" s="257">
        <f>O36-Z36</f>
        <v>0</v>
      </c>
      <c r="AA37" s="258"/>
      <c r="AB37" s="258"/>
      <c r="AC37" s="258"/>
      <c r="AD37" s="259"/>
    </row>
  </sheetData>
  <sheetProtection sheet="1" selectLockedCells="1"/>
  <protectedRanges>
    <protectedRange sqref="A9:B33 K5 P5 S5 Q9:Q33 D9:O33" name="範囲1"/>
  </protectedRanges>
  <mergeCells count="33">
    <mergeCell ref="W1:AD1"/>
    <mergeCell ref="E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A9:O33 Q9:Q33">
    <cfRule type="containsBlanks" dxfId="19" priority="2">
      <formula>LEN(TRIM(A5))=0</formula>
    </cfRule>
  </conditionalFormatting>
  <dataValidations count="1">
    <dataValidation type="list" allowBlank="1" showInputMessage="1" showErrorMessage="1" sqref="S5 P5" xr:uid="{A4BF003E-E583-4F8E-B3D9-13B768D945BE}">
      <formula1>"あり,なし"</formula1>
    </dataValidation>
  </dataValidations>
  <printOptions horizontalCentered="1"/>
  <pageMargins left="0.59055118110236215" right="0.59055118110236215" top="0.59055118110236215" bottom="0.59055118110236215" header="0.39370078740157483" footer="0.27559055118110237"/>
  <pageSetup paperSize="9" scale="57"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46E873F-A9F8-4099-A4DA-5A5427C53BC6}">
          <x14:formula1>
            <xm:f>'(参考)宿泊料等'!$H$2:$BB$2</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4D1B5-DDE1-4678-B61C-1CF20BC99B55}">
  <sheetPr codeName="Sheet7">
    <tabColor rgb="FFFF0000"/>
    <pageSetUpPr fitToPage="1"/>
  </sheetPr>
  <dimension ref="A1:BX40"/>
  <sheetViews>
    <sheetView showZeros="0" view="pageBreakPreview" zoomScaleNormal="100" zoomScaleSheetLayoutView="100" workbookViewId="0">
      <selection activeCell="AH11" sqref="AH11"/>
    </sheetView>
  </sheetViews>
  <sheetFormatPr defaultColWidth="2.42578125" defaultRowHeight="15" customHeight="1"/>
  <cols>
    <col min="1" max="6" width="2.42578125" style="85"/>
    <col min="7" max="8" width="2.42578125" style="85" customWidth="1"/>
    <col min="9" max="14" width="2.42578125" style="85"/>
    <col min="15" max="15" width="2.42578125" style="85" customWidth="1"/>
    <col min="16" max="16384" width="2.42578125" style="85"/>
  </cols>
  <sheetData>
    <row r="1" spans="1:35" ht="15" customHeight="1">
      <c r="A1" s="293" t="s">
        <v>0</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row>
    <row r="2" spans="1:35" ht="15" customHeight="1">
      <c r="A2" s="86"/>
      <c r="B2" s="294" t="s">
        <v>1</v>
      </c>
      <c r="C2" s="294"/>
      <c r="D2" s="294"/>
      <c r="E2" s="294"/>
      <c r="F2" s="294"/>
      <c r="G2" s="294"/>
      <c r="H2" s="294"/>
      <c r="I2" s="294"/>
      <c r="J2" s="294"/>
      <c r="K2" s="294"/>
      <c r="L2" s="294"/>
      <c r="M2" s="294" t="s">
        <v>94</v>
      </c>
      <c r="N2" s="294"/>
      <c r="O2" s="294"/>
      <c r="P2" s="294"/>
      <c r="Q2" s="294"/>
      <c r="R2" s="294"/>
      <c r="S2" s="294"/>
      <c r="T2" s="294"/>
      <c r="U2" s="86"/>
      <c r="V2" s="86"/>
      <c r="W2" s="86"/>
      <c r="X2" s="86"/>
      <c r="Y2" s="86"/>
      <c r="Z2" s="86"/>
      <c r="AA2" s="86"/>
      <c r="AB2" s="86"/>
      <c r="AC2" s="86"/>
      <c r="AD2" s="86"/>
      <c r="AE2" s="86"/>
      <c r="AF2" s="86"/>
      <c r="AG2" s="86"/>
      <c r="AH2" s="86"/>
      <c r="AI2" s="86"/>
    </row>
    <row r="3" spans="1:35" ht="15" customHeight="1">
      <c r="B3" s="87"/>
    </row>
    <row r="4" spans="1:35" ht="22.5" customHeight="1">
      <c r="A4" s="294" t="s">
        <v>95</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row>
    <row r="5" spans="1:35" ht="15" customHeight="1">
      <c r="A5" s="88"/>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row>
    <row r="6" spans="1:35" ht="15" customHeight="1">
      <c r="B6" s="90"/>
      <c r="C6" s="90"/>
      <c r="D6" s="90"/>
      <c r="E6" s="90"/>
      <c r="F6" s="90"/>
      <c r="G6" s="90"/>
      <c r="H6" s="90"/>
      <c r="I6" s="90"/>
      <c r="J6" s="90"/>
      <c r="K6" s="90"/>
      <c r="L6" s="90"/>
      <c r="M6" s="90"/>
      <c r="N6" s="90"/>
      <c r="O6" s="90"/>
      <c r="P6" s="90"/>
      <c r="Q6" s="90"/>
      <c r="R6" s="90"/>
      <c r="S6" s="90"/>
      <c r="T6" s="90"/>
      <c r="U6" s="295" t="s">
        <v>96</v>
      </c>
      <c r="V6" s="296"/>
      <c r="W6" s="296"/>
      <c r="X6" s="296"/>
      <c r="Y6" s="296"/>
      <c r="Z6" s="296"/>
      <c r="AA6" s="296"/>
      <c r="AB6" s="296"/>
      <c r="AC6" s="296"/>
      <c r="AD6" s="296"/>
      <c r="AE6" s="296"/>
      <c r="AF6" s="296"/>
      <c r="AG6" s="296"/>
      <c r="AH6" s="296"/>
      <c r="AI6" s="296"/>
    </row>
    <row r="7" spans="1:35" ht="15" customHeight="1">
      <c r="B7" s="91"/>
      <c r="C7" s="92"/>
      <c r="D7" s="92"/>
      <c r="E7" s="92"/>
      <c r="F7" s="92"/>
      <c r="G7" s="92"/>
      <c r="H7" s="92"/>
      <c r="I7" s="92"/>
      <c r="J7" s="92"/>
      <c r="K7" s="92"/>
      <c r="L7" s="92"/>
      <c r="M7" s="92"/>
      <c r="N7" s="92"/>
      <c r="O7" s="92"/>
      <c r="P7" s="92"/>
      <c r="Q7" s="92"/>
      <c r="R7" s="92"/>
      <c r="S7" s="92"/>
      <c r="T7" s="92"/>
      <c r="U7" s="296"/>
      <c r="V7" s="296"/>
      <c r="W7" s="296"/>
      <c r="X7" s="296"/>
      <c r="Y7" s="296"/>
      <c r="Z7" s="296"/>
      <c r="AA7" s="296"/>
      <c r="AB7" s="296"/>
      <c r="AC7" s="296"/>
      <c r="AD7" s="296"/>
      <c r="AE7" s="296"/>
      <c r="AF7" s="296"/>
      <c r="AG7" s="296"/>
      <c r="AH7" s="296"/>
      <c r="AI7" s="296"/>
    </row>
    <row r="8" spans="1:35" ht="15" customHeight="1">
      <c r="B8" s="91"/>
      <c r="C8" s="92"/>
      <c r="D8" s="92"/>
      <c r="E8" s="92"/>
      <c r="F8" s="92"/>
      <c r="G8" s="92"/>
      <c r="H8" s="92"/>
      <c r="I8" s="92"/>
      <c r="J8" s="92"/>
      <c r="K8" s="92"/>
      <c r="L8" s="92"/>
      <c r="M8" s="92"/>
      <c r="N8" s="92"/>
      <c r="O8" s="92"/>
      <c r="P8" s="92"/>
      <c r="Q8" s="92"/>
      <c r="R8" s="92"/>
      <c r="S8" s="92"/>
      <c r="T8" s="92"/>
      <c r="U8" s="296" t="s">
        <v>5</v>
      </c>
      <c r="V8" s="296"/>
      <c r="W8" s="296"/>
      <c r="X8" s="296"/>
      <c r="Y8" s="296"/>
      <c r="Z8" s="296"/>
      <c r="AA8" s="296"/>
      <c r="AB8" s="296"/>
      <c r="AC8" s="296"/>
      <c r="AD8" s="296"/>
      <c r="AE8" s="296"/>
      <c r="AF8" s="296"/>
      <c r="AG8" s="296"/>
      <c r="AH8" s="296"/>
      <c r="AI8" s="296"/>
    </row>
    <row r="9" spans="1:35" ht="15" customHeight="1">
      <c r="B9" s="91"/>
      <c r="C9" s="92"/>
      <c r="D9" s="92"/>
      <c r="E9" s="92"/>
      <c r="F9" s="92"/>
      <c r="G9" s="92"/>
      <c r="H9" s="92"/>
      <c r="I9" s="92"/>
      <c r="J9" s="92"/>
      <c r="K9" s="92"/>
      <c r="L9" s="92"/>
      <c r="M9" s="92"/>
      <c r="N9" s="92"/>
      <c r="O9" s="92"/>
      <c r="P9" s="92"/>
      <c r="Q9" s="92"/>
      <c r="R9" s="92"/>
      <c r="S9" s="92"/>
      <c r="T9" s="92"/>
      <c r="U9" s="92"/>
      <c r="V9" s="92"/>
      <c r="W9" s="92"/>
      <c r="X9" s="90"/>
      <c r="Y9" s="90"/>
      <c r="Z9" s="90"/>
      <c r="AA9" s="90"/>
      <c r="AB9" s="90"/>
      <c r="AC9" s="90"/>
      <c r="AD9" s="90"/>
      <c r="AE9" s="90"/>
      <c r="AF9" s="90"/>
      <c r="AG9" s="90"/>
      <c r="AH9" s="90"/>
      <c r="AI9" s="90"/>
    </row>
    <row r="10" spans="1:35" ht="15" customHeight="1">
      <c r="B10" s="93" t="s">
        <v>97</v>
      </c>
      <c r="C10" s="297" t="s">
        <v>98</v>
      </c>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row>
    <row r="11" spans="1:35" ht="15" customHeight="1">
      <c r="C11" s="85" t="s">
        <v>7</v>
      </c>
      <c r="D11" s="297" t="s">
        <v>8</v>
      </c>
      <c r="E11" s="297"/>
      <c r="F11" s="297"/>
      <c r="G11" s="297"/>
      <c r="H11" s="297"/>
      <c r="I11" s="297"/>
      <c r="J11" s="85" t="s">
        <v>9</v>
      </c>
      <c r="K11" s="291">
        <v>45953</v>
      </c>
      <c r="L11" s="291"/>
      <c r="M11" s="291"/>
      <c r="N11" s="291"/>
      <c r="O11" s="291"/>
      <c r="P11" s="291"/>
      <c r="Q11" s="291"/>
      <c r="R11" s="94"/>
      <c r="S11" s="292">
        <v>0.41666666666666669</v>
      </c>
      <c r="T11" s="292"/>
      <c r="U11" s="292"/>
      <c r="V11" s="85" t="str">
        <f>IF(S11="","","～")</f>
        <v>～</v>
      </c>
      <c r="W11" s="292">
        <v>0.51458333333333328</v>
      </c>
      <c r="X11" s="292"/>
      <c r="Y11" s="292"/>
    </row>
    <row r="12" spans="1:35" ht="15" customHeight="1">
      <c r="B12" s="87" t="s">
        <v>10</v>
      </c>
      <c r="K12" s="291"/>
      <c r="L12" s="291"/>
      <c r="M12" s="291"/>
      <c r="N12" s="291"/>
      <c r="O12" s="291"/>
      <c r="P12" s="291"/>
      <c r="Q12" s="291"/>
      <c r="R12" s="94"/>
      <c r="S12" s="292"/>
      <c r="T12" s="292"/>
      <c r="U12" s="292"/>
      <c r="V12" s="85" t="str">
        <f>IF(S12="","","～")</f>
        <v/>
      </c>
      <c r="W12" s="292"/>
      <c r="X12" s="292"/>
      <c r="Y12" s="292"/>
    </row>
    <row r="13" spans="1:35" ht="15" customHeight="1">
      <c r="B13" s="87"/>
      <c r="C13" s="85" t="s">
        <v>11</v>
      </c>
      <c r="D13" s="297" t="s">
        <v>12</v>
      </c>
      <c r="E13" s="297"/>
      <c r="F13" s="297"/>
      <c r="G13" s="297"/>
      <c r="H13" s="297"/>
      <c r="I13" s="297"/>
      <c r="J13" s="85" t="s">
        <v>9</v>
      </c>
      <c r="K13" s="301" t="s">
        <v>13</v>
      </c>
      <c r="L13" s="301"/>
      <c r="M13" s="301"/>
      <c r="N13" s="297" t="s">
        <v>99</v>
      </c>
      <c r="O13" s="297"/>
      <c r="P13" s="297"/>
      <c r="Q13" s="297"/>
      <c r="R13" s="297"/>
      <c r="S13" s="297"/>
      <c r="T13" s="297"/>
      <c r="U13" s="297"/>
      <c r="V13" s="297"/>
      <c r="W13" s="297"/>
      <c r="X13" s="297"/>
      <c r="Y13" s="297"/>
      <c r="Z13" s="297"/>
      <c r="AA13" s="297"/>
      <c r="AB13" s="297"/>
      <c r="AC13" s="297"/>
      <c r="AD13" s="297"/>
      <c r="AE13" s="297"/>
      <c r="AF13" s="297"/>
      <c r="AG13" s="297"/>
      <c r="AH13" s="297"/>
      <c r="AI13" s="297"/>
    </row>
    <row r="14" spans="1:35" ht="15" customHeight="1">
      <c r="B14" s="87"/>
      <c r="K14" s="301" t="s">
        <v>15</v>
      </c>
      <c r="L14" s="301"/>
      <c r="M14" s="301"/>
      <c r="N14" s="297" t="s">
        <v>100</v>
      </c>
      <c r="O14" s="297"/>
      <c r="P14" s="297"/>
      <c r="Q14" s="297"/>
      <c r="R14" s="297"/>
      <c r="S14" s="297"/>
      <c r="T14" s="297"/>
      <c r="U14" s="297"/>
      <c r="V14" s="297"/>
      <c r="W14" s="297"/>
      <c r="X14" s="297"/>
      <c r="Y14" s="297"/>
      <c r="Z14" s="297"/>
      <c r="AA14" s="297"/>
      <c r="AB14" s="297"/>
      <c r="AC14" s="297"/>
      <c r="AD14" s="297"/>
      <c r="AE14" s="297"/>
      <c r="AF14" s="297"/>
      <c r="AG14" s="297"/>
      <c r="AH14" s="297"/>
      <c r="AI14" s="297"/>
    </row>
    <row r="15" spans="1:35" ht="15" customHeight="1">
      <c r="B15" s="87"/>
      <c r="C15" s="85" t="s">
        <v>17</v>
      </c>
      <c r="D15" s="297" t="s">
        <v>101</v>
      </c>
      <c r="E15" s="297"/>
      <c r="F15" s="297"/>
      <c r="G15" s="297"/>
      <c r="H15" s="297"/>
      <c r="I15" s="297"/>
      <c r="J15" s="85" t="s">
        <v>9</v>
      </c>
      <c r="K15" s="298" t="s">
        <v>19</v>
      </c>
      <c r="L15" s="298"/>
      <c r="M15" s="298"/>
      <c r="N15" s="299" t="s">
        <v>102</v>
      </c>
      <c r="O15" s="299"/>
      <c r="P15" s="299"/>
      <c r="Q15" s="299"/>
      <c r="R15" s="299"/>
      <c r="S15" s="299"/>
      <c r="T15" s="298" t="s">
        <v>21</v>
      </c>
      <c r="U15" s="298"/>
      <c r="V15" s="298"/>
      <c r="W15" s="300" t="s">
        <v>103</v>
      </c>
      <c r="X15" s="300"/>
      <c r="Y15" s="300"/>
      <c r="Z15" s="300"/>
      <c r="AA15" s="300"/>
      <c r="AB15" s="300"/>
      <c r="AC15" s="300"/>
      <c r="AD15" s="300"/>
      <c r="AE15" s="300"/>
      <c r="AF15" s="300"/>
      <c r="AG15" s="300"/>
      <c r="AH15" s="300"/>
      <c r="AI15" s="300"/>
    </row>
    <row r="16" spans="1:35" ht="15" customHeight="1">
      <c r="B16" s="87"/>
      <c r="K16" s="303" t="s">
        <v>23</v>
      </c>
      <c r="L16" s="303"/>
      <c r="M16" s="303"/>
      <c r="N16" s="304"/>
      <c r="O16" s="304"/>
      <c r="P16" s="304"/>
      <c r="Q16" s="304"/>
      <c r="R16" s="304"/>
      <c r="S16" s="305"/>
      <c r="T16" s="303" t="s">
        <v>25</v>
      </c>
      <c r="U16" s="303"/>
      <c r="V16" s="303"/>
      <c r="W16" s="306"/>
      <c r="X16" s="306"/>
      <c r="Y16" s="306"/>
      <c r="Z16" s="306"/>
      <c r="AA16" s="306"/>
      <c r="AB16" s="306"/>
      <c r="AC16" s="306"/>
      <c r="AD16" s="306"/>
      <c r="AE16" s="306"/>
      <c r="AF16" s="306"/>
      <c r="AG16" s="306"/>
      <c r="AH16" s="306"/>
      <c r="AI16" s="306"/>
    </row>
    <row r="17" spans="2:76" ht="15" customHeight="1">
      <c r="B17" s="87"/>
      <c r="K17" s="303" t="s">
        <v>26</v>
      </c>
      <c r="L17" s="303"/>
      <c r="M17" s="303"/>
      <c r="N17" s="304"/>
      <c r="O17" s="304"/>
      <c r="P17" s="304"/>
      <c r="Q17" s="304"/>
      <c r="R17" s="304"/>
      <c r="S17" s="305"/>
      <c r="T17" s="303" t="s">
        <v>27</v>
      </c>
      <c r="U17" s="303"/>
      <c r="V17" s="303"/>
      <c r="W17" s="306"/>
      <c r="X17" s="306"/>
      <c r="Y17" s="306"/>
      <c r="Z17" s="306"/>
      <c r="AA17" s="306"/>
      <c r="AB17" s="306"/>
      <c r="AC17" s="306"/>
      <c r="AD17" s="306"/>
      <c r="AE17" s="306"/>
      <c r="AF17" s="306"/>
      <c r="AG17" s="306"/>
      <c r="AH17" s="306"/>
      <c r="AI17" s="306"/>
    </row>
    <row r="18" spans="2:76" ht="15" customHeight="1">
      <c r="B18" s="87"/>
    </row>
    <row r="19" spans="2:76" ht="15" customHeight="1">
      <c r="B19" s="87"/>
      <c r="C19" s="297" t="s">
        <v>104</v>
      </c>
      <c r="D19" s="297"/>
      <c r="E19" s="297"/>
      <c r="F19" s="297"/>
      <c r="G19" s="297"/>
      <c r="H19" s="297"/>
      <c r="I19" s="297"/>
      <c r="J19" s="297"/>
      <c r="K19" s="297"/>
      <c r="L19" s="297"/>
      <c r="M19" s="297"/>
    </row>
    <row r="20" spans="2:76" ht="15" customHeight="1">
      <c r="D20" s="307" t="s">
        <v>105</v>
      </c>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95"/>
    </row>
    <row r="21" spans="2:76" ht="15" customHeight="1">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95"/>
    </row>
    <row r="22" spans="2:76" ht="15" customHeight="1">
      <c r="B22" s="87"/>
      <c r="C22" s="297" t="s">
        <v>106</v>
      </c>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row>
    <row r="23" spans="2:76" ht="15" customHeight="1">
      <c r="D23" s="302" t="s">
        <v>107</v>
      </c>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row>
    <row r="24" spans="2:76" ht="15" customHeight="1">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row>
    <row r="25" spans="2:76" ht="15" customHeight="1">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row>
    <row r="26" spans="2:76" ht="15" customHeight="1">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row>
    <row r="27" spans="2:76" ht="15" customHeight="1">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row>
    <row r="28" spans="2:76" ht="15" customHeight="1">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row>
    <row r="29" spans="2:76" ht="15" customHeight="1">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row>
    <row r="30" spans="2:76" s="7" customFormat="1" ht="15" customHeight="1">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row>
    <row r="31" spans="2:76" ht="15" customHeight="1">
      <c r="B31" s="93" t="s">
        <v>91</v>
      </c>
      <c r="C31" s="297" t="s">
        <v>33</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row>
    <row r="32" spans="2:76" ht="15" customHeight="1">
      <c r="C32" s="302" t="s">
        <v>108</v>
      </c>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I32" s="95"/>
    </row>
    <row r="33" spans="1:35" ht="15" customHeight="1">
      <c r="AH33" s="96"/>
      <c r="AI33" s="95"/>
    </row>
    <row r="34" spans="1:35" ht="15" customHeight="1">
      <c r="B34" s="93" t="s">
        <v>92</v>
      </c>
      <c r="C34" s="297" t="s">
        <v>35</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row>
    <row r="35" spans="1:35" ht="15" customHeight="1">
      <c r="C35" s="308" t="s">
        <v>36</v>
      </c>
      <c r="D35" s="308"/>
      <c r="E35" s="308"/>
      <c r="F35" s="308"/>
      <c r="G35" s="308"/>
      <c r="H35" s="308"/>
      <c r="I35" s="308"/>
      <c r="J35" s="309">
        <f>M36</f>
        <v>2145.6</v>
      </c>
      <c r="K35" s="309"/>
      <c r="L35" s="309"/>
      <c r="M35" s="309"/>
      <c r="N35" s="310" t="s">
        <v>37</v>
      </c>
      <c r="O35" s="310"/>
      <c r="P35" s="310"/>
      <c r="Q35" s="310"/>
      <c r="R35" s="310"/>
      <c r="S35" s="310"/>
      <c r="T35" s="310"/>
      <c r="U35" s="310"/>
      <c r="V35" s="311">
        <f>V36</f>
        <v>2145.6</v>
      </c>
      <c r="W35" s="311"/>
      <c r="X35" s="311"/>
      <c r="Y35" s="311"/>
      <c r="Z35" s="310" t="s">
        <v>38</v>
      </c>
      <c r="AA35" s="310"/>
      <c r="AB35" s="310"/>
      <c r="AC35" s="310"/>
      <c r="AD35" s="310"/>
      <c r="AE35" s="311">
        <f>AE36</f>
        <v>0</v>
      </c>
      <c r="AF35" s="311"/>
      <c r="AG35" s="311"/>
      <c r="AH35" s="311"/>
    </row>
    <row r="36" spans="1:35" ht="15" customHeight="1">
      <c r="C36" s="97"/>
      <c r="D36" s="313" t="s">
        <v>39</v>
      </c>
      <c r="E36" s="313"/>
      <c r="F36" s="313"/>
      <c r="G36" s="314" t="s">
        <v>40</v>
      </c>
      <c r="H36" s="314"/>
      <c r="I36" s="314"/>
      <c r="J36" s="314"/>
      <c r="K36" s="314"/>
      <c r="L36" s="314"/>
      <c r="M36" s="309">
        <f>SUM('&lt;見本&gt;行程表及び旅費積算書(車)'!N13)</f>
        <v>2145.6</v>
      </c>
      <c r="N36" s="309"/>
      <c r="O36" s="309"/>
      <c r="P36" s="314" t="s">
        <v>41</v>
      </c>
      <c r="Q36" s="314"/>
      <c r="R36" s="314"/>
      <c r="S36" s="314"/>
      <c r="T36" s="314"/>
      <c r="U36" s="314"/>
      <c r="V36" s="309">
        <f>SUM('&lt;見本&gt;行程表及び旅費積算書(車)'!S13)</f>
        <v>2145.6</v>
      </c>
      <c r="W36" s="309"/>
      <c r="X36" s="309"/>
      <c r="Z36" s="310" t="s">
        <v>38</v>
      </c>
      <c r="AA36" s="310"/>
      <c r="AB36" s="310"/>
      <c r="AC36" s="310"/>
      <c r="AD36" s="310"/>
      <c r="AE36" s="309">
        <f>M36-V36</f>
        <v>0</v>
      </c>
      <c r="AF36" s="309"/>
      <c r="AG36" s="309"/>
    </row>
    <row r="37" spans="1:35" ht="15" customHeight="1">
      <c r="D37" s="302" t="s">
        <v>109</v>
      </c>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95"/>
    </row>
    <row r="38" spans="1:35" ht="15" customHeight="1">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row r="39" spans="1:35" ht="15" customHeight="1">
      <c r="A39" s="312" t="s">
        <v>43</v>
      </c>
      <c r="B39" s="312"/>
      <c r="C39" s="307" t="s">
        <v>44</v>
      </c>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row>
    <row r="40" spans="1:35" ht="15" customHeight="1">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row>
  </sheetData>
  <sheetProtection sheet="1" objects="1" scenarios="1" selectLockedCells="1"/>
  <mergeCells count="55">
    <mergeCell ref="AE36:AG36"/>
    <mergeCell ref="D37:AH37"/>
    <mergeCell ref="A39:B39"/>
    <mergeCell ref="C39:AI40"/>
    <mergeCell ref="D36:F36"/>
    <mergeCell ref="G36:L36"/>
    <mergeCell ref="M36:O36"/>
    <mergeCell ref="P36:U36"/>
    <mergeCell ref="V36:X36"/>
    <mergeCell ref="Z36:AD36"/>
    <mergeCell ref="C34:AI34"/>
    <mergeCell ref="C35:I35"/>
    <mergeCell ref="J35:M35"/>
    <mergeCell ref="N35:U35"/>
    <mergeCell ref="V35:Y35"/>
    <mergeCell ref="Z35:AD35"/>
    <mergeCell ref="AE35:AH35"/>
    <mergeCell ref="C32:AG32"/>
    <mergeCell ref="K16:M16"/>
    <mergeCell ref="N16:S16"/>
    <mergeCell ref="T16:V16"/>
    <mergeCell ref="W16:AI16"/>
    <mergeCell ref="K17:M17"/>
    <mergeCell ref="N17:S17"/>
    <mergeCell ref="T17:V17"/>
    <mergeCell ref="W17:AI17"/>
    <mergeCell ref="C19:M19"/>
    <mergeCell ref="D20:AH21"/>
    <mergeCell ref="C22:AG22"/>
    <mergeCell ref="D23:AI29"/>
    <mergeCell ref="C31:AI31"/>
    <mergeCell ref="D13:I13"/>
    <mergeCell ref="K13:M13"/>
    <mergeCell ref="N13:AI13"/>
    <mergeCell ref="K14:M14"/>
    <mergeCell ref="N14:AI14"/>
    <mergeCell ref="D15:I15"/>
    <mergeCell ref="K15:M15"/>
    <mergeCell ref="N15:S15"/>
    <mergeCell ref="T15:V15"/>
    <mergeCell ref="W15:AI15"/>
    <mergeCell ref="K12:Q12"/>
    <mergeCell ref="S12:U12"/>
    <mergeCell ref="W12:Y12"/>
    <mergeCell ref="A1:AI1"/>
    <mergeCell ref="B2:L2"/>
    <mergeCell ref="M2:T2"/>
    <mergeCell ref="A4:AI4"/>
    <mergeCell ref="U6:AI7"/>
    <mergeCell ref="U8:AI8"/>
    <mergeCell ref="C10:AI10"/>
    <mergeCell ref="D11:I11"/>
    <mergeCell ref="K11:Q11"/>
    <mergeCell ref="S11:U11"/>
    <mergeCell ref="W11:Y11"/>
  </mergeCells>
  <phoneticPr fontId="5"/>
  <conditionalFormatting sqref="M2:T2 K11:Q12 S11:U12 W11:Y12 N13:N14 N15:S17 W15:AI17 D20:AH21 D23">
    <cfRule type="containsBlanks" dxfId="18" priority="2">
      <formula>LEN(TRIM(D2))=0</formula>
    </cfRule>
  </conditionalFormatting>
  <conditionalFormatting sqref="U6:AI8">
    <cfRule type="containsBlanks" dxfId="17" priority="1">
      <formula>LEN(TRIM(U6))=0</formula>
    </cfRule>
  </conditionalFormatting>
  <dataValidations count="1">
    <dataValidation type="list" allowBlank="1" showInputMessage="1" showErrorMessage="1" sqref="M2:T2" xr:uid="{17822F95-A17A-4F4E-A2AC-32F0E1D7551F}">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9CC8B5-0400-441B-8A17-1E43376F76E7}">
          <x14:formula1>
            <xm:f>'(参考)宿泊料等'!$B$3:$B$25</xm:f>
          </x14:formula1>
          <xm:sqref>O17:R17 N15 N17 N16:S16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376E-2CB7-48C7-85D3-19000BDB88C7}">
  <sheetPr codeName="Sheet8">
    <tabColor rgb="FFFF0000"/>
    <pageSetUpPr fitToPage="1"/>
  </sheetPr>
  <dimension ref="A1:U27"/>
  <sheetViews>
    <sheetView showZeros="0" view="pageBreakPreview" zoomScale="90" zoomScaleNormal="70" zoomScaleSheetLayoutView="90" workbookViewId="0">
      <selection activeCell="N10" sqref="N10"/>
    </sheetView>
  </sheetViews>
  <sheetFormatPr defaultColWidth="2.5703125" defaultRowHeight="30" customHeight="1"/>
  <cols>
    <col min="1" max="1" width="7.85546875" style="7" bestFit="1" customWidth="1"/>
    <col min="2" max="2" width="5.42578125" style="7" bestFit="1" customWidth="1"/>
    <col min="3" max="3" width="4.28515625" style="11" bestFit="1" customWidth="1"/>
    <col min="4" max="4" width="5.42578125" style="7" bestFit="1" customWidth="1"/>
    <col min="5" max="5" width="11" style="7" customWidth="1"/>
    <col min="6" max="6" width="18.7109375" style="7" customWidth="1"/>
    <col min="7" max="7" width="11" style="7" customWidth="1"/>
    <col min="8" max="8" width="18.7109375" style="7" customWidth="1"/>
    <col min="9" max="9" width="8.85546875" style="7" customWidth="1"/>
    <col min="10" max="10" width="8.85546875" style="11" customWidth="1"/>
    <col min="11" max="11" width="9.28515625" style="11" bestFit="1" customWidth="1"/>
    <col min="12" max="21" width="11.28515625" style="7" customWidth="1"/>
    <col min="22" max="16384" width="2.5703125" style="7"/>
  </cols>
  <sheetData>
    <row r="1" spans="1:21" ht="15.75">
      <c r="A1" s="254" t="s">
        <v>0</v>
      </c>
      <c r="B1" s="254"/>
      <c r="C1" s="254"/>
      <c r="D1" s="254"/>
      <c r="E1" s="254"/>
      <c r="F1" s="254"/>
      <c r="G1" s="67"/>
      <c r="H1" s="67"/>
      <c r="I1" s="67"/>
      <c r="J1" s="67"/>
      <c r="K1" s="67"/>
      <c r="L1" s="67"/>
      <c r="Q1" s="316" t="str">
        <f>'&lt;見本&gt;報告書(車)'!U6</f>
        <v>社会福祉法人国交会自動車苑　
千代田リハビリテーションセンター</v>
      </c>
      <c r="R1" s="316"/>
      <c r="S1" s="316"/>
      <c r="T1" s="316"/>
      <c r="U1" s="316"/>
    </row>
    <row r="2" spans="1:21" s="85" customFormat="1" ht="15" customHeight="1">
      <c r="A2" s="86" t="s">
        <v>45</v>
      </c>
      <c r="B2" s="86"/>
      <c r="C2" s="86"/>
      <c r="D2" s="86"/>
      <c r="E2" s="343" t="str">
        <f>'&lt;見本&gt;報告書(車)'!M2</f>
        <v>自立訓練提供支援費</v>
      </c>
      <c r="F2" s="343"/>
      <c r="G2" s="86"/>
      <c r="H2" s="86"/>
      <c r="I2" s="86"/>
      <c r="J2" s="86"/>
      <c r="K2" s="86"/>
      <c r="L2" s="86"/>
      <c r="M2" s="86"/>
      <c r="N2" s="86"/>
      <c r="O2" s="86"/>
      <c r="P2" s="86"/>
      <c r="Q2" s="86"/>
      <c r="R2" s="86"/>
      <c r="S2" s="86"/>
      <c r="T2" s="86"/>
      <c r="U2" s="86"/>
    </row>
    <row r="3" spans="1:21" ht="16.5" thickBot="1">
      <c r="A3" s="270" t="s">
        <v>110</v>
      </c>
      <c r="B3" s="270"/>
      <c r="C3" s="270"/>
      <c r="D3" s="270"/>
      <c r="E3" s="270"/>
      <c r="F3" s="270"/>
      <c r="G3" s="270"/>
      <c r="H3" s="270"/>
      <c r="I3" s="270"/>
      <c r="J3" s="270"/>
      <c r="K3" s="270"/>
      <c r="L3" s="270"/>
      <c r="M3" s="270"/>
      <c r="N3" s="270"/>
      <c r="O3" s="270"/>
      <c r="P3" s="270"/>
      <c r="Q3" s="270"/>
    </row>
    <row r="4" spans="1:21" ht="30" customHeight="1">
      <c r="E4" s="98"/>
      <c r="I4" s="170"/>
      <c r="J4" s="170"/>
      <c r="K4" s="171"/>
      <c r="L4" s="344" t="s">
        <v>111</v>
      </c>
      <c r="M4" s="345"/>
      <c r="N4" s="345"/>
      <c r="O4" s="345"/>
      <c r="P4" s="345"/>
      <c r="Q4" s="344" t="s">
        <v>112</v>
      </c>
      <c r="R4" s="345"/>
      <c r="S4" s="345"/>
      <c r="T4" s="345"/>
      <c r="U4" s="346"/>
    </row>
    <row r="5" spans="1:21" ht="30" customHeight="1" thickBot="1">
      <c r="A5" s="99" t="s">
        <v>49</v>
      </c>
      <c r="B5" s="358" t="str">
        <f>'&lt;見本&gt;報告書(車)'!W15</f>
        <v>東山　恵子</v>
      </c>
      <c r="C5" s="358"/>
      <c r="D5" s="358"/>
      <c r="E5" s="100"/>
      <c r="L5" s="172" t="s">
        <v>113</v>
      </c>
      <c r="M5" s="341">
        <f>J11*18</f>
        <v>2145.6</v>
      </c>
      <c r="N5" s="342"/>
      <c r="O5" s="342"/>
      <c r="P5" s="342"/>
      <c r="Q5" s="101" t="s">
        <v>113</v>
      </c>
      <c r="R5" s="347">
        <f>M5</f>
        <v>2145.6</v>
      </c>
      <c r="S5" s="348"/>
      <c r="T5" s="348"/>
      <c r="U5" s="349"/>
    </row>
    <row r="6" spans="1:21" ht="20.25" customHeight="1" thickBot="1">
      <c r="A6" s="99" t="s">
        <v>55</v>
      </c>
      <c r="B6" s="358" t="str">
        <f>'&lt;見本&gt;報告書(車)'!N15</f>
        <v>各種福祉士</v>
      </c>
      <c r="C6" s="358"/>
      <c r="D6" s="358"/>
      <c r="E6" s="100"/>
      <c r="F6" s="100"/>
      <c r="G6" s="100"/>
      <c r="H6" s="173" t="s">
        <v>51</v>
      </c>
      <c r="I6" s="174"/>
      <c r="J6" s="175" t="s">
        <v>53</v>
      </c>
      <c r="K6" s="176"/>
      <c r="L6" s="163" t="s">
        <v>114</v>
      </c>
      <c r="M6" s="350" t="s">
        <v>115</v>
      </c>
      <c r="N6" s="351"/>
      <c r="O6" s="335" t="s">
        <v>60</v>
      </c>
      <c r="P6" s="336"/>
      <c r="Q6" s="162" t="s">
        <v>114</v>
      </c>
      <c r="R6" s="350" t="s">
        <v>115</v>
      </c>
      <c r="S6" s="351"/>
      <c r="T6" s="335" t="s">
        <v>60</v>
      </c>
      <c r="U6" s="352"/>
    </row>
    <row r="7" spans="1:21" ht="30" customHeight="1">
      <c r="A7" s="103" t="s">
        <v>61</v>
      </c>
      <c r="B7" s="104" t="s">
        <v>62</v>
      </c>
      <c r="C7" s="105" t="s">
        <v>63</v>
      </c>
      <c r="D7" s="106" t="s">
        <v>64</v>
      </c>
      <c r="E7" s="107" t="s">
        <v>65</v>
      </c>
      <c r="F7" s="107" t="s">
        <v>116</v>
      </c>
      <c r="G7" s="108" t="s">
        <v>117</v>
      </c>
      <c r="H7" s="177" t="s">
        <v>116</v>
      </c>
      <c r="I7" s="177" t="s">
        <v>68</v>
      </c>
      <c r="J7" s="178" t="s">
        <v>69</v>
      </c>
      <c r="K7" s="179" t="s">
        <v>118</v>
      </c>
      <c r="L7" s="180" t="s">
        <v>119</v>
      </c>
      <c r="M7" s="181" t="s">
        <v>120</v>
      </c>
      <c r="N7" s="126" t="s">
        <v>73</v>
      </c>
      <c r="O7" s="109" t="s">
        <v>120</v>
      </c>
      <c r="P7" s="164" t="s">
        <v>74</v>
      </c>
      <c r="Q7" s="180" t="s">
        <v>119</v>
      </c>
      <c r="R7" s="181" t="s">
        <v>120</v>
      </c>
      <c r="S7" s="126" t="s">
        <v>121</v>
      </c>
      <c r="T7" s="109" t="s">
        <v>120</v>
      </c>
      <c r="U7" s="182" t="s">
        <v>74</v>
      </c>
    </row>
    <row r="8" spans="1:21" s="119" customFormat="1" ht="15.75">
      <c r="A8" s="110"/>
      <c r="B8" s="111"/>
      <c r="C8" s="112"/>
      <c r="D8" s="113"/>
      <c r="E8" s="114"/>
      <c r="F8" s="114"/>
      <c r="G8" s="115"/>
      <c r="H8" s="114"/>
      <c r="I8" s="114"/>
      <c r="J8" s="116" t="s">
        <v>76</v>
      </c>
      <c r="K8" s="111"/>
      <c r="L8" s="110" t="s">
        <v>77</v>
      </c>
      <c r="M8" s="118" t="s">
        <v>78</v>
      </c>
      <c r="N8" s="117" t="s">
        <v>77</v>
      </c>
      <c r="O8" s="118" t="s">
        <v>78</v>
      </c>
      <c r="P8" s="112" t="s">
        <v>77</v>
      </c>
      <c r="Q8" s="183" t="s">
        <v>77</v>
      </c>
      <c r="R8" s="118" t="s">
        <v>78</v>
      </c>
      <c r="S8" s="117" t="s">
        <v>77</v>
      </c>
      <c r="T8" s="118" t="s">
        <v>78</v>
      </c>
      <c r="U8" s="184" t="s">
        <v>77</v>
      </c>
    </row>
    <row r="9" spans="1:21" ht="30" customHeight="1">
      <c r="A9" s="120">
        <v>45953</v>
      </c>
      <c r="B9" s="121">
        <v>0.41666666666666669</v>
      </c>
      <c r="C9" s="122" t="s">
        <v>79</v>
      </c>
      <c r="D9" s="123">
        <v>0.43124999999999997</v>
      </c>
      <c r="E9" s="124" t="s">
        <v>122</v>
      </c>
      <c r="F9" s="124" t="s">
        <v>123</v>
      </c>
      <c r="G9" s="124" t="s">
        <v>124</v>
      </c>
      <c r="H9" s="124" t="s">
        <v>125</v>
      </c>
      <c r="I9" s="185"/>
      <c r="J9" s="125">
        <v>59.6</v>
      </c>
      <c r="K9" s="126" t="s">
        <v>126</v>
      </c>
      <c r="L9" s="187"/>
      <c r="M9" s="127" t="str">
        <f t="shared" ref="M9:M10" si="0">IF(I9="","",1)</f>
        <v/>
      </c>
      <c r="N9" s="188"/>
      <c r="O9" s="127" t="str">
        <f>M9</f>
        <v/>
      </c>
      <c r="P9" s="188"/>
      <c r="Q9" s="189">
        <f>L9</f>
        <v>0</v>
      </c>
      <c r="R9" s="128" t="str">
        <f>M9</f>
        <v/>
      </c>
      <c r="S9" s="128" t="str">
        <f>IF(OR(I9="北海道",I9="青森県",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料等'!$B$3:$B$25,_xlfn.XLOOKUP(I9,'(参考)宿泊料等'!$H$2:$BB$2,'(参考)宿泊料等'!$H$3:$BB$25,""),"")),""),"")</f>
        <v/>
      </c>
      <c r="T9" s="128" t="str">
        <f>O9</f>
        <v/>
      </c>
      <c r="U9" s="129" t="str">
        <f>IF(T9="","",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0" spans="1:21" ht="30" customHeight="1" thickBot="1">
      <c r="A10" s="130"/>
      <c r="B10" s="131">
        <v>0.5</v>
      </c>
      <c r="C10" s="132" t="s">
        <v>79</v>
      </c>
      <c r="D10" s="133">
        <v>0.51458333333333328</v>
      </c>
      <c r="E10" s="134" t="s">
        <v>124</v>
      </c>
      <c r="F10" s="124" t="s">
        <v>125</v>
      </c>
      <c r="G10" s="135" t="s">
        <v>122</v>
      </c>
      <c r="H10" s="124" t="s">
        <v>123</v>
      </c>
      <c r="I10" s="185"/>
      <c r="J10" s="136">
        <v>59.6</v>
      </c>
      <c r="K10" s="109" t="s">
        <v>126</v>
      </c>
      <c r="L10" s="187"/>
      <c r="M10" s="137" t="str">
        <f t="shared" si="0"/>
        <v/>
      </c>
      <c r="N10" s="159"/>
      <c r="O10" s="127" t="str">
        <f t="shared" ref="O10" si="1">IF(M10="","",1)</f>
        <v/>
      </c>
      <c r="P10" s="192"/>
      <c r="Q10" s="193">
        <f t="shared" ref="Q10:R10" si="2">L10</f>
        <v>0</v>
      </c>
      <c r="R10" s="128" t="str">
        <f t="shared" si="2"/>
        <v/>
      </c>
      <c r="S10" s="128" t="str">
        <f>IF(OR(I10="北海道",I10="青森県",9="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料等'!$B$3:$B$25,_xlfn.XLOOKUP(I10,'(参考)宿泊料等'!$H$2:$BB$2,'(参考)宿泊料等'!$H$3:$BB$25,""),"")),""),"")</f>
        <v/>
      </c>
      <c r="T10" s="128" t="str">
        <f t="shared" ref="T10" si="3">O10</f>
        <v/>
      </c>
      <c r="U10" s="129" t="str">
        <f>IF(T10="","",IF(AND($I$6="なし",$K$6="なし"),_xlfn.XLOOKUP($B$6,'(参考)宿泊料等'!$B$3:$B$25,'(参考)宿泊料等'!$D$3:$D$25,""),IF(AND($I$6="なし",$K$6="あり"),_xlfn.XLOOKUP($B$6,'(参考)宿泊料等'!$B$3:$B$25,'(参考)宿泊料等'!$E$3:$E$25,""),IF(AND($I$6="あり",$K$6="なし"),_xlfn.XLOOKUP($B$6,'(参考)宿泊料等'!$B$3:$B$25,'(参考)宿泊料等'!$F$3:$F$25,""),IF(AND($I$6="あり",$K$6="あり"),_xlfn.XLOOKUP($B$6,'(参考)宿泊料等'!$B$3:$B$25,'(参考)宿泊料等'!$G$3:$G$25,""),"")))))</f>
        <v/>
      </c>
    </row>
    <row r="11" spans="1:21" ht="30" customHeight="1" thickBot="1">
      <c r="A11" s="337" t="s">
        <v>86</v>
      </c>
      <c r="B11" s="338"/>
      <c r="C11" s="338"/>
      <c r="D11" s="338"/>
      <c r="E11" s="338"/>
      <c r="F11" s="338"/>
      <c r="G11" s="338"/>
      <c r="H11" s="339"/>
      <c r="I11" s="139"/>
      <c r="J11" s="140">
        <f>SUM(J9:J10)</f>
        <v>119.2</v>
      </c>
      <c r="K11" s="198"/>
      <c r="L11" s="142">
        <f>SUM(L9:L10)</f>
        <v>0</v>
      </c>
      <c r="M11" s="142">
        <f t="shared" ref="M11:U11" si="4">SUM(M9:M10)</f>
        <v>0</v>
      </c>
      <c r="N11" s="142">
        <f t="shared" si="4"/>
        <v>0</v>
      </c>
      <c r="O11" s="142">
        <f t="shared" si="4"/>
        <v>0</v>
      </c>
      <c r="P11" s="142">
        <f t="shared" si="4"/>
        <v>0</v>
      </c>
      <c r="Q11" s="142">
        <f t="shared" si="4"/>
        <v>0</v>
      </c>
      <c r="R11" s="142">
        <f t="shared" si="4"/>
        <v>0</v>
      </c>
      <c r="S11" s="142">
        <f t="shared" si="4"/>
        <v>0</v>
      </c>
      <c r="T11" s="142">
        <f t="shared" si="4"/>
        <v>0</v>
      </c>
      <c r="U11" s="142">
        <f t="shared" si="4"/>
        <v>0</v>
      </c>
    </row>
    <row r="12" spans="1:21" ht="16.5" thickBot="1">
      <c r="A12" s="340" t="s">
        <v>127</v>
      </c>
      <c r="B12" s="340"/>
      <c r="C12" s="340"/>
      <c r="D12" s="340"/>
      <c r="E12" s="340"/>
      <c r="F12" s="340"/>
      <c r="G12" s="340"/>
      <c r="H12" s="340"/>
      <c r="I12" s="340"/>
      <c r="J12" s="340"/>
      <c r="K12" s="340"/>
      <c r="L12" s="202"/>
      <c r="M12" s="144"/>
      <c r="N12" s="144"/>
      <c r="O12" s="144"/>
      <c r="P12" s="144"/>
      <c r="Q12" s="144"/>
      <c r="R12" s="144"/>
      <c r="S12" s="144"/>
      <c r="T12" s="144"/>
      <c r="U12" s="144"/>
    </row>
    <row r="13" spans="1:21" ht="30" customHeight="1" thickBot="1">
      <c r="A13" s="100"/>
      <c r="B13" s="100"/>
      <c r="C13" s="102"/>
      <c r="D13" s="100"/>
      <c r="E13" s="100"/>
      <c r="F13" s="100"/>
      <c r="G13" s="100"/>
      <c r="K13" s="203"/>
      <c r="L13" s="333" t="s">
        <v>128</v>
      </c>
      <c r="M13" s="334"/>
      <c r="N13" s="324">
        <f>SUM(M5,L11,N11,P11)</f>
        <v>2145.6</v>
      </c>
      <c r="O13" s="325"/>
      <c r="P13" s="326"/>
      <c r="Q13" s="327" t="s">
        <v>129</v>
      </c>
      <c r="R13" s="327"/>
      <c r="S13" s="328">
        <f>SUM(R5,Q11,S11,U11)</f>
        <v>2145.6</v>
      </c>
      <c r="T13" s="329"/>
      <c r="U13" s="330"/>
    </row>
    <row r="14" spans="1:21" ht="30" customHeight="1" thickBot="1">
      <c r="A14" s="100"/>
      <c r="B14" s="100"/>
      <c r="C14" s="102"/>
      <c r="D14" s="100"/>
      <c r="E14" s="100"/>
      <c r="F14" s="100"/>
      <c r="G14" s="100"/>
      <c r="H14" s="100"/>
      <c r="I14" s="100"/>
      <c r="J14" s="102"/>
      <c r="L14" s="11"/>
      <c r="N14" s="145"/>
      <c r="O14" s="145"/>
      <c r="P14" s="145"/>
      <c r="Q14" s="331" t="s">
        <v>89</v>
      </c>
      <c r="R14" s="327"/>
      <c r="S14" s="332">
        <f>N13-S13</f>
        <v>0</v>
      </c>
      <c r="T14" s="329"/>
      <c r="U14" s="330"/>
    </row>
    <row r="15" spans="1:21" ht="16.5" thickBot="1">
      <c r="A15" s="100"/>
      <c r="B15" s="100"/>
      <c r="C15" s="102"/>
      <c r="D15" s="100"/>
      <c r="E15" s="100"/>
      <c r="F15" s="100"/>
      <c r="G15" s="100"/>
      <c r="H15" s="100"/>
      <c r="I15" s="100"/>
      <c r="J15" s="102"/>
      <c r="K15" s="102"/>
      <c r="L15" s="145"/>
      <c r="M15" s="145"/>
      <c r="N15" s="145"/>
      <c r="O15" s="146"/>
      <c r="P15" s="146"/>
      <c r="Q15" s="147"/>
    </row>
    <row r="16" spans="1:21" ht="30" customHeight="1">
      <c r="A16" s="354" t="s">
        <v>130</v>
      </c>
      <c r="B16" s="355"/>
      <c r="C16" s="355"/>
      <c r="D16" s="355"/>
      <c r="E16" s="355"/>
      <c r="F16" s="355"/>
      <c r="G16" s="355"/>
      <c r="H16" s="355"/>
      <c r="I16" s="355"/>
      <c r="J16" s="355"/>
      <c r="K16" s="356"/>
      <c r="L16" s="321" t="s">
        <v>131</v>
      </c>
      <c r="M16" s="322"/>
      <c r="N16" s="322"/>
      <c r="O16" s="322"/>
      <c r="P16" s="322"/>
      <c r="Q16" s="322"/>
      <c r="R16" s="322"/>
      <c r="S16" s="322"/>
      <c r="T16" s="322"/>
      <c r="U16" s="323"/>
    </row>
    <row r="17" spans="1:21" ht="30" customHeight="1">
      <c r="A17" s="278"/>
      <c r="B17" s="279"/>
      <c r="C17" s="279"/>
      <c r="D17" s="279"/>
      <c r="E17" s="279"/>
      <c r="F17" s="279"/>
      <c r="G17" s="279"/>
      <c r="H17" s="279"/>
      <c r="I17" s="279"/>
      <c r="J17" s="279"/>
      <c r="K17" s="357"/>
      <c r="L17" s="315"/>
      <c r="M17" s="316"/>
      <c r="N17" s="316"/>
      <c r="O17" s="316"/>
      <c r="P17" s="316"/>
      <c r="Q17" s="316"/>
      <c r="R17" s="316"/>
      <c r="S17" s="316"/>
      <c r="T17" s="316"/>
      <c r="U17" s="317"/>
    </row>
    <row r="18" spans="1:21" ht="30" customHeight="1">
      <c r="A18" s="278"/>
      <c r="B18" s="279"/>
      <c r="C18" s="279"/>
      <c r="D18" s="279"/>
      <c r="E18" s="279"/>
      <c r="F18" s="279"/>
      <c r="G18" s="279"/>
      <c r="H18" s="279"/>
      <c r="I18" s="279"/>
      <c r="J18" s="279"/>
      <c r="K18" s="357"/>
      <c r="L18" s="315"/>
      <c r="M18" s="316"/>
      <c r="N18" s="316"/>
      <c r="O18" s="316"/>
      <c r="P18" s="316"/>
      <c r="Q18" s="316"/>
      <c r="R18" s="316"/>
      <c r="S18" s="316"/>
      <c r="T18" s="316"/>
      <c r="U18" s="317"/>
    </row>
    <row r="19" spans="1:21" ht="30" customHeight="1">
      <c r="A19" s="278"/>
      <c r="B19" s="279"/>
      <c r="C19" s="279"/>
      <c r="D19" s="279"/>
      <c r="E19" s="279"/>
      <c r="F19" s="279"/>
      <c r="G19" s="279"/>
      <c r="H19" s="279"/>
      <c r="I19" s="279"/>
      <c r="J19" s="279"/>
      <c r="K19" s="357"/>
      <c r="L19" s="315"/>
      <c r="M19" s="316"/>
      <c r="N19" s="316"/>
      <c r="O19" s="316"/>
      <c r="P19" s="316"/>
      <c r="Q19" s="316"/>
      <c r="R19" s="316"/>
      <c r="S19" s="316"/>
      <c r="T19" s="316"/>
      <c r="U19" s="317"/>
    </row>
    <row r="20" spans="1:21" ht="30" customHeight="1">
      <c r="A20" s="278"/>
      <c r="B20" s="279"/>
      <c r="C20" s="279"/>
      <c r="D20" s="279"/>
      <c r="E20" s="279"/>
      <c r="F20" s="279"/>
      <c r="G20" s="279"/>
      <c r="H20" s="279"/>
      <c r="I20" s="279"/>
      <c r="J20" s="279"/>
      <c r="K20" s="357"/>
      <c r="L20" s="315"/>
      <c r="M20" s="316"/>
      <c r="N20" s="316"/>
      <c r="O20" s="316"/>
      <c r="P20" s="316"/>
      <c r="Q20" s="316"/>
      <c r="R20" s="316"/>
      <c r="S20" s="316"/>
      <c r="T20" s="316"/>
      <c r="U20" s="317"/>
    </row>
    <row r="21" spans="1:21" ht="30" customHeight="1">
      <c r="A21" s="278"/>
      <c r="B21" s="279"/>
      <c r="C21" s="279"/>
      <c r="D21" s="279"/>
      <c r="E21" s="279"/>
      <c r="F21" s="279"/>
      <c r="G21" s="279"/>
      <c r="H21" s="279"/>
      <c r="I21" s="279"/>
      <c r="J21" s="279"/>
      <c r="K21" s="357"/>
      <c r="L21" s="315"/>
      <c r="M21" s="316"/>
      <c r="N21" s="316"/>
      <c r="O21" s="316"/>
      <c r="P21" s="316"/>
      <c r="Q21" s="316"/>
      <c r="R21" s="316"/>
      <c r="S21" s="316"/>
      <c r="T21" s="316"/>
      <c r="U21" s="317"/>
    </row>
    <row r="22" spans="1:21" ht="30" customHeight="1">
      <c r="A22" s="278"/>
      <c r="B22" s="279"/>
      <c r="C22" s="279"/>
      <c r="D22" s="279"/>
      <c r="E22" s="279"/>
      <c r="F22" s="279"/>
      <c r="G22" s="279"/>
      <c r="H22" s="279"/>
      <c r="I22" s="279"/>
      <c r="J22" s="279"/>
      <c r="K22" s="357"/>
      <c r="L22" s="315"/>
      <c r="M22" s="316"/>
      <c r="N22" s="316"/>
      <c r="O22" s="316"/>
      <c r="P22" s="316"/>
      <c r="Q22" s="316"/>
      <c r="R22" s="316"/>
      <c r="S22" s="316"/>
      <c r="T22" s="316"/>
      <c r="U22" s="317"/>
    </row>
    <row r="23" spans="1:21" ht="30" customHeight="1">
      <c r="A23" s="278"/>
      <c r="B23" s="279"/>
      <c r="C23" s="279"/>
      <c r="D23" s="279"/>
      <c r="E23" s="279"/>
      <c r="F23" s="279"/>
      <c r="G23" s="279"/>
      <c r="H23" s="279"/>
      <c r="I23" s="279"/>
      <c r="J23" s="279"/>
      <c r="K23" s="357"/>
      <c r="L23" s="315"/>
      <c r="M23" s="316"/>
      <c r="N23" s="316"/>
      <c r="O23" s="316"/>
      <c r="P23" s="316"/>
      <c r="Q23" s="316"/>
      <c r="R23" s="316"/>
      <c r="S23" s="316"/>
      <c r="T23" s="316"/>
      <c r="U23" s="317"/>
    </row>
    <row r="24" spans="1:21" ht="30" customHeight="1">
      <c r="A24" s="278"/>
      <c r="B24" s="279"/>
      <c r="C24" s="279"/>
      <c r="D24" s="279"/>
      <c r="E24" s="279"/>
      <c r="F24" s="279"/>
      <c r="G24" s="279"/>
      <c r="H24" s="279"/>
      <c r="I24" s="279"/>
      <c r="J24" s="279"/>
      <c r="K24" s="357"/>
      <c r="L24" s="315"/>
      <c r="M24" s="316"/>
      <c r="N24" s="316"/>
      <c r="O24" s="316"/>
      <c r="P24" s="316"/>
      <c r="Q24" s="316"/>
      <c r="R24" s="316"/>
      <c r="S24" s="316"/>
      <c r="T24" s="316"/>
      <c r="U24" s="317"/>
    </row>
    <row r="25" spans="1:21" ht="30" customHeight="1">
      <c r="A25" s="278"/>
      <c r="B25" s="279"/>
      <c r="C25" s="279"/>
      <c r="D25" s="279"/>
      <c r="E25" s="279"/>
      <c r="F25" s="279"/>
      <c r="G25" s="279"/>
      <c r="H25" s="279"/>
      <c r="I25" s="279"/>
      <c r="J25" s="279"/>
      <c r="K25" s="357"/>
      <c r="L25" s="315"/>
      <c r="M25" s="316"/>
      <c r="N25" s="316"/>
      <c r="O25" s="316"/>
      <c r="P25" s="316"/>
      <c r="Q25" s="316"/>
      <c r="R25" s="316"/>
      <c r="S25" s="316"/>
      <c r="T25" s="316"/>
      <c r="U25" s="317"/>
    </row>
    <row r="26" spans="1:21" ht="30" customHeight="1" thickBot="1">
      <c r="A26" s="278"/>
      <c r="B26" s="279"/>
      <c r="C26" s="279"/>
      <c r="D26" s="279"/>
      <c r="E26" s="279"/>
      <c r="F26" s="279"/>
      <c r="G26" s="279"/>
      <c r="H26" s="279"/>
      <c r="I26" s="279"/>
      <c r="J26" s="279"/>
      <c r="K26" s="357"/>
      <c r="L26" s="318"/>
      <c r="M26" s="319"/>
      <c r="N26" s="319"/>
      <c r="O26" s="319"/>
      <c r="P26" s="319"/>
      <c r="Q26" s="319"/>
      <c r="R26" s="319"/>
      <c r="S26" s="319"/>
      <c r="T26" s="319"/>
      <c r="U26" s="320"/>
    </row>
    <row r="27" spans="1:21" ht="30" customHeight="1">
      <c r="A27" s="353" t="s">
        <v>88</v>
      </c>
      <c r="B27" s="353"/>
      <c r="C27" s="353"/>
      <c r="D27" s="353"/>
      <c r="E27" s="353"/>
      <c r="F27" s="353"/>
      <c r="G27" s="353"/>
      <c r="H27" s="353"/>
      <c r="I27" s="353"/>
      <c r="J27" s="353"/>
      <c r="K27" s="353"/>
    </row>
  </sheetData>
  <sheetProtection sheet="1" objects="1" scenarios="1" selectLockedCells="1"/>
  <protectedRanges>
    <protectedRange sqref="A9:B10 D9:L10 I6 K6 N9:N10 P9:P10" name="範囲1"/>
  </protectedRanges>
  <mergeCells count="27">
    <mergeCell ref="A27:K27"/>
    <mergeCell ref="A16:K16"/>
    <mergeCell ref="A17:K26"/>
    <mergeCell ref="B5:D5"/>
    <mergeCell ref="B6:D6"/>
    <mergeCell ref="O6:P6"/>
    <mergeCell ref="A11:H11"/>
    <mergeCell ref="A12:K12"/>
    <mergeCell ref="M5:P5"/>
    <mergeCell ref="A1:F1"/>
    <mergeCell ref="E2:F2"/>
    <mergeCell ref="A3:Q3"/>
    <mergeCell ref="L4:P4"/>
    <mergeCell ref="Q4:U4"/>
    <mergeCell ref="Q1:U1"/>
    <mergeCell ref="R5:U5"/>
    <mergeCell ref="M6:N6"/>
    <mergeCell ref="R6:S6"/>
    <mergeCell ref="T6:U6"/>
    <mergeCell ref="L17:U26"/>
    <mergeCell ref="L16:U16"/>
    <mergeCell ref="N13:P13"/>
    <mergeCell ref="Q13:R13"/>
    <mergeCell ref="S13:U13"/>
    <mergeCell ref="Q14:R14"/>
    <mergeCell ref="S14:U14"/>
    <mergeCell ref="L13:M13"/>
  </mergeCells>
  <phoneticPr fontId="5"/>
  <conditionalFormatting sqref="A9:B10 D9:H10">
    <cfRule type="timePeriod" dxfId="16" priority="4" timePeriod="yesterday">
      <formula>FLOOR(A9,1)=TODAY()-1</formula>
    </cfRule>
  </conditionalFormatting>
  <conditionalFormatting sqref="A9:B10">
    <cfRule type="containsBlanks" dxfId="15" priority="3">
      <formula>LEN(TRIM(A9))=0</formula>
    </cfRule>
  </conditionalFormatting>
  <conditionalFormatting sqref="D9:L10">
    <cfRule type="containsBlanks" dxfId="14" priority="1">
      <formula>LEN(TRIM(D9))=0</formula>
    </cfRule>
  </conditionalFormatting>
  <conditionalFormatting sqref="I6 K6">
    <cfRule type="containsBlanks" dxfId="13" priority="6">
      <formula>LEN(TRIM(I6))=0</formula>
    </cfRule>
  </conditionalFormatting>
  <conditionalFormatting sqref="J9:K10">
    <cfRule type="timePeriod" dxfId="12" priority="2" timePeriod="yesterday">
      <formula>FLOOR(J9,1)=TODAY()-1</formula>
    </cfRule>
  </conditionalFormatting>
  <conditionalFormatting sqref="N9:N10 P9:P10">
    <cfRule type="containsBlanks" dxfId="11" priority="7">
      <formula>LEN(TRIM(N9))=0</formula>
    </cfRule>
  </conditionalFormatting>
  <dataValidations count="2">
    <dataValidation type="list" allowBlank="1" showInputMessage="1" showErrorMessage="1" sqref="K9:K10" xr:uid="{45257430-D2E3-4036-B46C-978FBEDE2B76}">
      <formula1>"有,無"</formula1>
    </dataValidation>
    <dataValidation type="list" allowBlank="1" showInputMessage="1" showErrorMessage="1" sqref="I6 K6" xr:uid="{51DC8814-26B6-4892-A710-4ABCE9EFB708}">
      <formula1>"あり,なし"</formula1>
    </dataValidation>
  </dataValidations>
  <printOptions horizontalCentered="1"/>
  <pageMargins left="0.59055118110236215" right="0.59055118110236215" top="0.59055118110236215" bottom="0.59055118110236215" header="0.39370078740157483" footer="0.27559055118110237"/>
  <pageSetup paperSize="9" scale="41"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FC33913-A469-4468-AB26-720E97E5F39E}">
          <x14:formula1>
            <xm:f>'(参考)宿泊料等'!$H$2:$BB$2</xm:f>
          </x14:formula1>
          <xm:sqref>I9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DA106-635A-4588-A5D2-953F1301CEFA}">
  <sheetPr codeName="Sheet9">
    <tabColor rgb="FFFFFF00"/>
    <pageSetUpPr fitToPage="1"/>
  </sheetPr>
  <dimension ref="A1:BX40"/>
  <sheetViews>
    <sheetView showZeros="0" view="pageBreakPreview" topLeftCell="A23" zoomScaleNormal="100" zoomScaleSheetLayoutView="100" workbookViewId="0">
      <selection activeCell="W15" sqref="W15"/>
    </sheetView>
  </sheetViews>
  <sheetFormatPr defaultColWidth="2.42578125" defaultRowHeight="15" customHeight="1"/>
  <cols>
    <col min="1" max="6" width="2.42578125" style="85"/>
    <col min="7" max="8" width="2.42578125" style="85" customWidth="1"/>
    <col min="9" max="14" width="2.42578125" style="85"/>
    <col min="15" max="15" width="2.42578125" style="85" customWidth="1"/>
    <col min="16" max="16384" width="2.42578125" style="85"/>
  </cols>
  <sheetData>
    <row r="1" spans="1:35" ht="15" customHeight="1">
      <c r="A1" s="293" t="s">
        <v>0</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row>
    <row r="2" spans="1:35" ht="15" customHeight="1">
      <c r="A2" s="86"/>
      <c r="B2" s="294" t="s">
        <v>1</v>
      </c>
      <c r="C2" s="294"/>
      <c r="D2" s="294"/>
      <c r="E2" s="294"/>
      <c r="F2" s="294"/>
      <c r="G2" s="294"/>
      <c r="H2" s="294"/>
      <c r="I2" s="294"/>
      <c r="J2" s="294"/>
      <c r="K2" s="294"/>
      <c r="L2" s="294"/>
      <c r="M2" s="361"/>
      <c r="N2" s="361"/>
      <c r="O2" s="361"/>
      <c r="P2" s="361"/>
      <c r="Q2" s="361"/>
      <c r="R2" s="361"/>
      <c r="S2" s="361"/>
      <c r="T2" s="361"/>
      <c r="U2" s="86"/>
      <c r="V2" s="86"/>
      <c r="W2" s="86"/>
      <c r="X2" s="86"/>
      <c r="Y2" s="86"/>
      <c r="Z2" s="86"/>
      <c r="AA2" s="86"/>
      <c r="AB2" s="86"/>
      <c r="AC2" s="86"/>
      <c r="AD2" s="86"/>
      <c r="AE2" s="86"/>
      <c r="AF2" s="86"/>
      <c r="AG2" s="86"/>
      <c r="AH2" s="86"/>
      <c r="AI2" s="86"/>
    </row>
    <row r="3" spans="1:35" ht="15" customHeight="1">
      <c r="B3" s="87"/>
    </row>
    <row r="4" spans="1:35" ht="15.75">
      <c r="A4" s="294" t="s">
        <v>132</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row>
    <row r="5" spans="1:35" ht="15" customHeight="1">
      <c r="A5" s="88"/>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row>
    <row r="6" spans="1:35" ht="15" customHeight="1">
      <c r="B6" s="90"/>
      <c r="C6" s="90"/>
      <c r="D6" s="90"/>
      <c r="E6" s="90"/>
      <c r="F6" s="90"/>
      <c r="G6" s="90"/>
      <c r="H6" s="90"/>
      <c r="I6" s="90"/>
      <c r="J6" s="90"/>
      <c r="K6" s="90"/>
      <c r="L6" s="90"/>
      <c r="M6" s="90"/>
      <c r="N6" s="90"/>
      <c r="O6" s="90"/>
      <c r="P6" s="90"/>
      <c r="Q6" s="90"/>
      <c r="R6" s="90"/>
      <c r="S6" s="90"/>
      <c r="T6" s="90"/>
      <c r="U6" s="296"/>
      <c r="V6" s="296"/>
      <c r="W6" s="296"/>
      <c r="X6" s="296"/>
      <c r="Y6" s="296"/>
      <c r="Z6" s="296"/>
      <c r="AA6" s="296"/>
      <c r="AB6" s="296"/>
      <c r="AC6" s="296"/>
      <c r="AD6" s="296"/>
      <c r="AE6" s="296"/>
      <c r="AF6" s="296"/>
      <c r="AG6" s="296"/>
      <c r="AH6" s="296"/>
      <c r="AI6" s="296"/>
    </row>
    <row r="7" spans="1:35" ht="15" customHeight="1">
      <c r="B7" s="91"/>
      <c r="C7" s="92"/>
      <c r="D7" s="92"/>
      <c r="E7" s="92"/>
      <c r="F7" s="92"/>
      <c r="G7" s="92"/>
      <c r="H7" s="92"/>
      <c r="I7" s="92"/>
      <c r="J7" s="92"/>
      <c r="K7" s="92"/>
      <c r="L7" s="92"/>
      <c r="M7" s="92"/>
      <c r="N7" s="92"/>
      <c r="O7" s="92"/>
      <c r="P7" s="92"/>
      <c r="Q7" s="92"/>
      <c r="R7" s="92"/>
      <c r="S7" s="92"/>
      <c r="T7" s="92"/>
      <c r="U7" s="296"/>
      <c r="V7" s="296"/>
      <c r="W7" s="296"/>
      <c r="X7" s="296"/>
      <c r="Y7" s="296"/>
      <c r="Z7" s="296"/>
      <c r="AA7" s="296"/>
      <c r="AB7" s="296"/>
      <c r="AC7" s="296"/>
      <c r="AD7" s="296"/>
      <c r="AE7" s="296"/>
      <c r="AF7" s="296"/>
      <c r="AG7" s="296"/>
      <c r="AH7" s="296"/>
      <c r="AI7" s="296"/>
    </row>
    <row r="8" spans="1:35" ht="15" customHeight="1">
      <c r="B8" s="91"/>
      <c r="C8" s="92"/>
      <c r="D8" s="92"/>
      <c r="E8" s="92"/>
      <c r="F8" s="92"/>
      <c r="G8" s="92"/>
      <c r="H8" s="92"/>
      <c r="I8" s="92"/>
      <c r="J8" s="92"/>
      <c r="K8" s="92"/>
      <c r="L8" s="92"/>
      <c r="M8" s="92"/>
      <c r="N8" s="92"/>
      <c r="O8" s="92"/>
      <c r="P8" s="92"/>
      <c r="Q8" s="92"/>
      <c r="R8" s="92"/>
      <c r="S8" s="92"/>
      <c r="T8" s="92"/>
      <c r="U8" s="296"/>
      <c r="V8" s="296"/>
      <c r="W8" s="296"/>
      <c r="X8" s="296"/>
      <c r="Y8" s="296"/>
      <c r="Z8" s="296"/>
      <c r="AA8" s="296"/>
      <c r="AB8" s="296"/>
      <c r="AC8" s="296"/>
      <c r="AD8" s="296"/>
      <c r="AE8" s="296"/>
      <c r="AF8" s="296"/>
      <c r="AG8" s="296"/>
      <c r="AH8" s="296"/>
      <c r="AI8" s="296"/>
    </row>
    <row r="9" spans="1:35" ht="15" customHeight="1">
      <c r="B9" s="91"/>
      <c r="C9" s="92"/>
      <c r="D9" s="92"/>
      <c r="E9" s="92"/>
      <c r="F9" s="92"/>
      <c r="G9" s="92"/>
      <c r="H9" s="92"/>
      <c r="I9" s="92"/>
      <c r="J9" s="92"/>
      <c r="K9" s="92"/>
      <c r="L9" s="92"/>
      <c r="M9" s="92"/>
      <c r="N9" s="92"/>
      <c r="O9" s="92"/>
      <c r="P9" s="92"/>
      <c r="Q9" s="92"/>
      <c r="R9" s="92"/>
      <c r="S9" s="92"/>
      <c r="T9" s="92"/>
      <c r="U9" s="92"/>
      <c r="V9" s="92"/>
      <c r="W9" s="92"/>
      <c r="X9" s="90"/>
      <c r="Y9" s="90"/>
      <c r="Z9" s="90"/>
      <c r="AA9" s="90"/>
      <c r="AB9" s="90"/>
      <c r="AC9" s="90"/>
      <c r="AD9" s="90"/>
      <c r="AE9" s="90"/>
      <c r="AF9" s="90"/>
      <c r="AG9" s="90"/>
      <c r="AH9" s="90"/>
      <c r="AI9" s="90"/>
    </row>
    <row r="10" spans="1:35" ht="15" customHeight="1">
      <c r="B10" s="93">
        <v>1</v>
      </c>
      <c r="C10" s="297" t="s">
        <v>98</v>
      </c>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row>
    <row r="11" spans="1:35" ht="15" customHeight="1">
      <c r="C11" s="85" t="s">
        <v>7</v>
      </c>
      <c r="D11" s="297" t="s">
        <v>8</v>
      </c>
      <c r="E11" s="297"/>
      <c r="F11" s="297"/>
      <c r="G11" s="297"/>
      <c r="H11" s="297"/>
      <c r="I11" s="297"/>
      <c r="J11" s="85" t="s">
        <v>9</v>
      </c>
      <c r="K11" s="359"/>
      <c r="L11" s="359"/>
      <c r="M11" s="359"/>
      <c r="N11" s="359"/>
      <c r="O11" s="359"/>
      <c r="P11" s="359"/>
      <c r="Q11" s="359"/>
      <c r="R11" s="94"/>
      <c r="S11" s="360"/>
      <c r="T11" s="360"/>
      <c r="U11" s="360"/>
      <c r="V11" s="85" t="str">
        <f>IF(S11="","","～")</f>
        <v/>
      </c>
      <c r="W11" s="360"/>
      <c r="X11" s="360"/>
      <c r="Y11" s="360"/>
    </row>
    <row r="12" spans="1:35" ht="15" customHeight="1">
      <c r="B12" s="87" t="s">
        <v>10</v>
      </c>
      <c r="K12" s="359"/>
      <c r="L12" s="359"/>
      <c r="M12" s="359"/>
      <c r="N12" s="359"/>
      <c r="O12" s="359"/>
      <c r="P12" s="359"/>
      <c r="Q12" s="359"/>
      <c r="R12" s="94"/>
      <c r="S12" s="360"/>
      <c r="T12" s="360"/>
      <c r="U12" s="360"/>
      <c r="V12" s="85" t="str">
        <f>IF(S12="","","～")</f>
        <v/>
      </c>
      <c r="W12" s="360"/>
      <c r="X12" s="360"/>
      <c r="Y12" s="360"/>
    </row>
    <row r="13" spans="1:35" ht="15" customHeight="1">
      <c r="B13" s="87"/>
      <c r="C13" s="85" t="s">
        <v>11</v>
      </c>
      <c r="D13" s="297" t="s">
        <v>12</v>
      </c>
      <c r="E13" s="297"/>
      <c r="F13" s="297"/>
      <c r="G13" s="297"/>
      <c r="H13" s="297"/>
      <c r="I13" s="297"/>
      <c r="J13" s="85" t="s">
        <v>9</v>
      </c>
      <c r="K13" s="301" t="s">
        <v>13</v>
      </c>
      <c r="L13" s="301"/>
      <c r="M13" s="301"/>
      <c r="N13" s="296"/>
      <c r="O13" s="296"/>
      <c r="P13" s="296"/>
      <c r="Q13" s="296"/>
      <c r="R13" s="296"/>
      <c r="S13" s="296"/>
      <c r="T13" s="296"/>
      <c r="U13" s="296"/>
      <c r="V13" s="296"/>
      <c r="W13" s="296"/>
      <c r="X13" s="296"/>
      <c r="Y13" s="296"/>
      <c r="Z13" s="296"/>
      <c r="AA13" s="296"/>
      <c r="AB13" s="296"/>
      <c r="AC13" s="296"/>
      <c r="AD13" s="296"/>
      <c r="AE13" s="296"/>
      <c r="AF13" s="296"/>
      <c r="AG13" s="296"/>
      <c r="AH13" s="296"/>
      <c r="AI13" s="296"/>
    </row>
    <row r="14" spans="1:35" ht="15" customHeight="1">
      <c r="B14" s="87"/>
      <c r="K14" s="301" t="s">
        <v>15</v>
      </c>
      <c r="L14" s="301"/>
      <c r="M14" s="301"/>
      <c r="N14" s="296"/>
      <c r="O14" s="296"/>
      <c r="P14" s="296"/>
      <c r="Q14" s="296"/>
      <c r="R14" s="296"/>
      <c r="S14" s="296"/>
      <c r="T14" s="296"/>
      <c r="U14" s="296"/>
      <c r="V14" s="296"/>
      <c r="W14" s="296"/>
      <c r="X14" s="296"/>
      <c r="Y14" s="296"/>
      <c r="Z14" s="296"/>
      <c r="AA14" s="296"/>
      <c r="AB14" s="296"/>
      <c r="AC14" s="296"/>
      <c r="AD14" s="296"/>
      <c r="AE14" s="296"/>
      <c r="AF14" s="296"/>
      <c r="AG14" s="296"/>
      <c r="AH14" s="296"/>
      <c r="AI14" s="296"/>
    </row>
    <row r="15" spans="1:35" ht="15" customHeight="1">
      <c r="B15" s="87"/>
      <c r="C15" s="85" t="s">
        <v>17</v>
      </c>
      <c r="D15" s="297" t="s">
        <v>101</v>
      </c>
      <c r="E15" s="297"/>
      <c r="F15" s="297"/>
      <c r="G15" s="297"/>
      <c r="H15" s="297"/>
      <c r="I15" s="297"/>
      <c r="J15" s="85" t="s">
        <v>9</v>
      </c>
      <c r="K15" s="298" t="s">
        <v>19</v>
      </c>
      <c r="L15" s="298"/>
      <c r="M15" s="298"/>
      <c r="N15" s="246"/>
      <c r="O15" s="246"/>
      <c r="P15" s="246"/>
      <c r="Q15" s="246"/>
      <c r="R15" s="246"/>
      <c r="S15" s="246"/>
      <c r="T15" s="298" t="s">
        <v>21</v>
      </c>
      <c r="U15" s="298"/>
      <c r="V15" s="298"/>
      <c r="W15" s="362"/>
      <c r="X15" s="362"/>
      <c r="Y15" s="362"/>
      <c r="Z15" s="362"/>
      <c r="AA15" s="362"/>
      <c r="AB15" s="362"/>
      <c r="AC15" s="362"/>
      <c r="AD15" s="362"/>
      <c r="AE15" s="362"/>
      <c r="AF15" s="362"/>
      <c r="AG15" s="362"/>
      <c r="AH15" s="362"/>
      <c r="AI15" s="362"/>
    </row>
    <row r="16" spans="1:35" ht="15" customHeight="1">
      <c r="B16" s="87"/>
      <c r="K16" s="303" t="s">
        <v>23</v>
      </c>
      <c r="L16" s="303"/>
      <c r="M16" s="303"/>
      <c r="N16" s="246"/>
      <c r="O16" s="246"/>
      <c r="P16" s="246"/>
      <c r="Q16" s="246"/>
      <c r="R16" s="246"/>
      <c r="S16" s="246"/>
      <c r="T16" s="303" t="s">
        <v>25</v>
      </c>
      <c r="U16" s="303"/>
      <c r="V16" s="303"/>
      <c r="W16" s="363"/>
      <c r="X16" s="363"/>
      <c r="Y16" s="363"/>
      <c r="Z16" s="363"/>
      <c r="AA16" s="363"/>
      <c r="AB16" s="363"/>
      <c r="AC16" s="363"/>
      <c r="AD16" s="363"/>
      <c r="AE16" s="363"/>
      <c r="AF16" s="363"/>
      <c r="AG16" s="363"/>
      <c r="AH16" s="363"/>
      <c r="AI16" s="363"/>
    </row>
    <row r="17" spans="2:76" ht="15" customHeight="1">
      <c r="B17" s="87"/>
      <c r="K17" s="303" t="s">
        <v>26</v>
      </c>
      <c r="L17" s="303"/>
      <c r="M17" s="303"/>
      <c r="N17" s="246"/>
      <c r="O17" s="246"/>
      <c r="P17" s="246"/>
      <c r="Q17" s="246"/>
      <c r="R17" s="246"/>
      <c r="S17" s="246"/>
      <c r="T17" s="303" t="s">
        <v>27</v>
      </c>
      <c r="U17" s="303"/>
      <c r="V17" s="303"/>
      <c r="W17" s="363"/>
      <c r="X17" s="363"/>
      <c r="Y17" s="363"/>
      <c r="Z17" s="363"/>
      <c r="AA17" s="363"/>
      <c r="AB17" s="363"/>
      <c r="AC17" s="363"/>
      <c r="AD17" s="363"/>
      <c r="AE17" s="363"/>
      <c r="AF17" s="363"/>
      <c r="AG17" s="363"/>
      <c r="AH17" s="363"/>
      <c r="AI17" s="363"/>
    </row>
    <row r="18" spans="2:76" ht="15" customHeight="1">
      <c r="B18" s="87"/>
    </row>
    <row r="19" spans="2:76" ht="15" customHeight="1">
      <c r="B19" s="87"/>
      <c r="C19" s="297" t="s">
        <v>104</v>
      </c>
      <c r="D19" s="297"/>
      <c r="E19" s="297"/>
      <c r="F19" s="297"/>
      <c r="G19" s="297"/>
      <c r="H19" s="297"/>
      <c r="I19" s="297"/>
      <c r="J19" s="297"/>
      <c r="K19" s="297"/>
      <c r="L19" s="297"/>
      <c r="M19" s="297"/>
    </row>
    <row r="20" spans="2:76" ht="15" customHeight="1">
      <c r="D20" s="364" t="s">
        <v>105</v>
      </c>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95"/>
    </row>
    <row r="21" spans="2:76" ht="15" customHeight="1">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95"/>
    </row>
    <row r="22" spans="2:76" ht="15" customHeight="1">
      <c r="B22" s="87"/>
      <c r="C22" s="297" t="s">
        <v>106</v>
      </c>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row>
    <row r="23" spans="2:76" ht="15" customHeight="1">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row>
    <row r="24" spans="2:76" ht="15" customHeight="1">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row>
    <row r="25" spans="2:76" ht="15" customHeight="1">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row>
    <row r="26" spans="2:76" ht="15" customHeight="1">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row>
    <row r="27" spans="2:76" ht="15" customHeight="1">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row>
    <row r="28" spans="2:76" ht="15" customHeight="1">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row>
    <row r="29" spans="2:76" ht="15" customHeight="1">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row>
    <row r="30" spans="2:76" s="7" customFormat="1" ht="15" customHeight="1">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row>
    <row r="31" spans="2:76" ht="15" customHeight="1">
      <c r="B31" s="93">
        <v>2</v>
      </c>
      <c r="C31" s="297" t="s">
        <v>33</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row>
    <row r="32" spans="2:76" ht="15" customHeight="1">
      <c r="C32" s="302" t="s">
        <v>108</v>
      </c>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I32" s="95"/>
    </row>
    <row r="33" spans="1:35" ht="15" customHeight="1">
      <c r="AH33" s="96"/>
      <c r="AI33" s="95"/>
    </row>
    <row r="34" spans="1:35" ht="15" customHeight="1">
      <c r="B34" s="93">
        <v>3</v>
      </c>
      <c r="C34" s="297" t="s">
        <v>35</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row>
    <row r="35" spans="1:35" ht="15" customHeight="1">
      <c r="C35" s="308" t="s">
        <v>36</v>
      </c>
      <c r="D35" s="308"/>
      <c r="E35" s="308"/>
      <c r="F35" s="308"/>
      <c r="G35" s="308"/>
      <c r="H35" s="308"/>
      <c r="I35" s="308"/>
      <c r="J35" s="309">
        <f>M36</f>
        <v>0</v>
      </c>
      <c r="K35" s="309"/>
      <c r="L35" s="309"/>
      <c r="M35" s="309"/>
      <c r="N35" s="310" t="s">
        <v>37</v>
      </c>
      <c r="O35" s="310"/>
      <c r="P35" s="310"/>
      <c r="Q35" s="310"/>
      <c r="R35" s="310"/>
      <c r="S35" s="310"/>
      <c r="T35" s="310"/>
      <c r="U35" s="310"/>
      <c r="V35" s="311">
        <f>V36</f>
        <v>0</v>
      </c>
      <c r="W35" s="311"/>
      <c r="X35" s="311"/>
      <c r="Y35" s="311"/>
      <c r="Z35" s="310" t="s">
        <v>38</v>
      </c>
      <c r="AA35" s="310"/>
      <c r="AB35" s="310"/>
      <c r="AC35" s="310"/>
      <c r="AD35" s="310"/>
      <c r="AE35" s="311">
        <f>AE36</f>
        <v>0</v>
      </c>
      <c r="AF35" s="311"/>
      <c r="AG35" s="311"/>
      <c r="AH35" s="311"/>
    </row>
    <row r="36" spans="1:35" ht="15" customHeight="1">
      <c r="C36" s="97"/>
      <c r="D36" s="313" t="s">
        <v>39</v>
      </c>
      <c r="E36" s="313"/>
      <c r="F36" s="313"/>
      <c r="G36" s="314" t="s">
        <v>40</v>
      </c>
      <c r="H36" s="314"/>
      <c r="I36" s="314"/>
      <c r="J36" s="314"/>
      <c r="K36" s="314"/>
      <c r="L36" s="314"/>
      <c r="M36" s="309">
        <f>SUM('A(車)'!N23,'B(車) '!N23,'C(車) '!N23)</f>
        <v>0</v>
      </c>
      <c r="N36" s="309"/>
      <c r="O36" s="309"/>
      <c r="P36" s="314" t="s">
        <v>41</v>
      </c>
      <c r="Q36" s="314"/>
      <c r="R36" s="314"/>
      <c r="S36" s="314"/>
      <c r="T36" s="314"/>
      <c r="U36" s="314"/>
      <c r="V36" s="309">
        <f>SUM('A(車)'!S23,'B(車) '!S23,'C(車) '!S23)</f>
        <v>0</v>
      </c>
      <c r="W36" s="309"/>
      <c r="X36" s="309"/>
      <c r="Z36" s="310" t="s">
        <v>38</v>
      </c>
      <c r="AA36" s="310"/>
      <c r="AB36" s="310"/>
      <c r="AC36" s="310"/>
      <c r="AD36" s="310"/>
      <c r="AE36" s="309">
        <f>M36-V36</f>
        <v>0</v>
      </c>
      <c r="AF36" s="309"/>
      <c r="AG36" s="309"/>
    </row>
    <row r="37" spans="1:35" ht="15" customHeight="1">
      <c r="D37" s="302" t="s">
        <v>109</v>
      </c>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95"/>
    </row>
    <row r="38" spans="1:35" ht="15" customHeight="1">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row r="39" spans="1:35" ht="15" customHeight="1">
      <c r="A39" s="312" t="s">
        <v>43</v>
      </c>
      <c r="B39" s="312"/>
      <c r="C39" s="307" t="s">
        <v>44</v>
      </c>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row>
    <row r="40" spans="1:35" ht="15" customHeight="1">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row>
  </sheetData>
  <sheetProtection sheet="1" selectLockedCells="1"/>
  <protectedRanges>
    <protectedRange sqref="M2:T2 U6:AI8 K11:Q12 S11:U12 W11:Y12 N13:AI14 N15:S17 W15:AI17 D23:AI29" name="範囲1"/>
  </protectedRanges>
  <mergeCells count="55">
    <mergeCell ref="AE36:AG36"/>
    <mergeCell ref="D37:AH37"/>
    <mergeCell ref="A39:B39"/>
    <mergeCell ref="C39:AI40"/>
    <mergeCell ref="D36:F36"/>
    <mergeCell ref="G36:L36"/>
    <mergeCell ref="M36:O36"/>
    <mergeCell ref="P36:U36"/>
    <mergeCell ref="V36:X36"/>
    <mergeCell ref="Z36:AD36"/>
    <mergeCell ref="C34:AI34"/>
    <mergeCell ref="C35:I35"/>
    <mergeCell ref="J35:M35"/>
    <mergeCell ref="N35:U35"/>
    <mergeCell ref="V35:Y35"/>
    <mergeCell ref="Z35:AD35"/>
    <mergeCell ref="AE35:AH35"/>
    <mergeCell ref="C32:AG32"/>
    <mergeCell ref="K16:M16"/>
    <mergeCell ref="N16:S16"/>
    <mergeCell ref="T16:V16"/>
    <mergeCell ref="W16:AI16"/>
    <mergeCell ref="K17:M17"/>
    <mergeCell ref="N17:S17"/>
    <mergeCell ref="T17:V17"/>
    <mergeCell ref="W17:AI17"/>
    <mergeCell ref="C19:M19"/>
    <mergeCell ref="D20:AH21"/>
    <mergeCell ref="C22:AG22"/>
    <mergeCell ref="D23:AI29"/>
    <mergeCell ref="C31:AI31"/>
    <mergeCell ref="D13:I13"/>
    <mergeCell ref="K13:M13"/>
    <mergeCell ref="N13:AI13"/>
    <mergeCell ref="K14:M14"/>
    <mergeCell ref="N14:AI14"/>
    <mergeCell ref="D15:I15"/>
    <mergeCell ref="K15:M15"/>
    <mergeCell ref="N15:S15"/>
    <mergeCell ref="T15:V15"/>
    <mergeCell ref="W15:AI15"/>
    <mergeCell ref="K12:Q12"/>
    <mergeCell ref="S12:U12"/>
    <mergeCell ref="W12:Y12"/>
    <mergeCell ref="A1:AI1"/>
    <mergeCell ref="B2:L2"/>
    <mergeCell ref="M2:T2"/>
    <mergeCell ref="A4:AI4"/>
    <mergeCell ref="U6:AI7"/>
    <mergeCell ref="U8:AI8"/>
    <mergeCell ref="C10:AI10"/>
    <mergeCell ref="D11:I11"/>
    <mergeCell ref="K11:Q11"/>
    <mergeCell ref="S11:U11"/>
    <mergeCell ref="W11:Y11"/>
  </mergeCells>
  <phoneticPr fontId="5"/>
  <conditionalFormatting sqref="M2:T2 U6:AI8 K11:Q12 S11:U12 W11:Y12 N13:N14 W15:AI17 D20:AH21 D23">
    <cfRule type="containsBlanks" dxfId="10" priority="4">
      <formula>LEN(TRIM(D2))=0</formula>
    </cfRule>
  </conditionalFormatting>
  <conditionalFormatting sqref="N15:S17">
    <cfRule type="containsBlanks" dxfId="9" priority="1">
      <formula>LEN(TRIM(N15))=0</formula>
    </cfRule>
  </conditionalFormatting>
  <dataValidations count="1">
    <dataValidation type="list" allowBlank="1" showInputMessage="1" showErrorMessage="1" sqref="M2:T2" xr:uid="{99DC6B45-4D9F-4499-B1FE-6EBA9F2308A5}">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6BE7BF-C049-44D8-8751-BB3DC99734E6}">
          <x14:formula1>
            <xm:f>'(参考)宿泊料等'!$B$3:$B$25</xm:f>
          </x14:formula1>
          <xm:sqref>N16:N17 N15:S15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masahide.fukumoto</cp:lastModifiedBy>
  <cp:revision/>
  <dcterms:created xsi:type="dcterms:W3CDTF">2014-01-15T10:06:00Z</dcterms:created>
  <dcterms:modified xsi:type="dcterms:W3CDTF">2025-05-30T02:02:27Z</dcterms:modified>
  <cp:category/>
  <cp:contentStatus/>
</cp:coreProperties>
</file>